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65" windowHeight="3810" tabRatio="934" activeTab="0"/>
  </bookViews>
  <sheets>
    <sheet name="Summary" sheetId="1" r:id="rId1"/>
    <sheet name="Fundraising" sheetId="2" r:id="rId2"/>
    <sheet name="Electoral" sheetId="3" r:id="rId3"/>
    <sheet name="Organizing" sheetId="4" r:id="rId4"/>
    <sheet name="Governance" sheetId="5" r:id="rId5"/>
    <sheet name="Support" sheetId="6" r:id="rId6"/>
    <sheet name="Outreach sub sch" sheetId="7" r:id="rId7"/>
    <sheet name="Div &amp; Issues sub sch" sheetId="8" r:id="rId8"/>
    <sheet name="Staff" sheetId="9" r:id="rId9"/>
    <sheet name="Outline" sheetId="10" r:id="rId10"/>
  </sheets>
  <definedNames/>
  <calcPr fullCalcOnLoad="1"/>
</workbook>
</file>

<file path=xl/sharedStrings.xml><?xml version="1.0" encoding="utf-8"?>
<sst xmlns="http://schemas.openxmlformats.org/spreadsheetml/2006/main" count="616" uniqueCount="199">
  <si>
    <t>Revenue</t>
  </si>
  <si>
    <t xml:space="preserve">   Sustainer Contributions</t>
  </si>
  <si>
    <t xml:space="preserve">   Green Card Receipts</t>
  </si>
  <si>
    <t xml:space="preserve">   Merchandise Sales</t>
  </si>
  <si>
    <t xml:space="preserve">   Registrations/Admissions</t>
  </si>
  <si>
    <t xml:space="preserve">      TOTAL REVENUE</t>
  </si>
  <si>
    <t>Less:  Direct Costs</t>
  </si>
  <si>
    <t xml:space="preserve">   State Sharing</t>
  </si>
  <si>
    <t xml:space="preserve">   Cost of Merchandise Sold</t>
  </si>
  <si>
    <t xml:space="preserve">   Credit Card Discounts</t>
  </si>
  <si>
    <t xml:space="preserve">      NET REVENUE</t>
  </si>
  <si>
    <t>Staff Payroll</t>
  </si>
  <si>
    <t xml:space="preserve">   Salaries &amp; Wages</t>
  </si>
  <si>
    <t xml:space="preserve">   Payroll Taxes</t>
  </si>
  <si>
    <t xml:space="preserve">   Health Insurance</t>
  </si>
  <si>
    <t>Independent Contractors</t>
  </si>
  <si>
    <t xml:space="preserve">   Program Directors</t>
  </si>
  <si>
    <t xml:space="preserve">   Program Assistants</t>
  </si>
  <si>
    <t xml:space="preserve">      Total Personnel Costs</t>
  </si>
  <si>
    <t>Outside Services</t>
  </si>
  <si>
    <t xml:space="preserve">   Information Service</t>
  </si>
  <si>
    <t xml:space="preserve">   Payroll Service</t>
  </si>
  <si>
    <t xml:space="preserve">   States/Locals</t>
  </si>
  <si>
    <t xml:space="preserve">   Other Organizations</t>
  </si>
  <si>
    <t xml:space="preserve">   Reserve Fund</t>
  </si>
  <si>
    <t xml:space="preserve">   Communications</t>
  </si>
  <si>
    <t xml:space="preserve">      Phone &amp; Fax</t>
  </si>
  <si>
    <t xml:space="preserve">      Phone Reimbursements</t>
  </si>
  <si>
    <t xml:space="preserve">      Internet &amp; DSL</t>
  </si>
  <si>
    <t xml:space="preserve">   Advertising</t>
  </si>
  <si>
    <t xml:space="preserve">   Printing &amp; Copying</t>
  </si>
  <si>
    <t xml:space="preserve">   Office Supplies</t>
  </si>
  <si>
    <t xml:space="preserve">   Postage &amp; Delivery</t>
  </si>
  <si>
    <t xml:space="preserve">   Dues &amp; Subscriptions</t>
  </si>
  <si>
    <t xml:space="preserve">   Repair/Maintenance</t>
  </si>
  <si>
    <t xml:space="preserve">   Insurance</t>
  </si>
  <si>
    <t>Coordinated Campaign Committee</t>
  </si>
  <si>
    <t>Ballot Access</t>
  </si>
  <si>
    <t>Officeholder Network</t>
  </si>
  <si>
    <t>Platform Committee</t>
  </si>
  <si>
    <t>Presidential Committee(s)</t>
  </si>
  <si>
    <t>Media Committee</t>
  </si>
  <si>
    <t>Web Content</t>
  </si>
  <si>
    <t>Green Pages</t>
  </si>
  <si>
    <t>Green Line</t>
  </si>
  <si>
    <t>Speakers Bureau</t>
  </si>
  <si>
    <t>State Party Development &amp; Support</t>
  </si>
  <si>
    <t>Diversity &amp; Issues</t>
  </si>
  <si>
    <t>Diversity Committee</t>
  </si>
  <si>
    <t>Black Caucus</t>
  </si>
  <si>
    <t>Lavender Caucus</t>
  </si>
  <si>
    <t>Women's Caucus</t>
  </si>
  <si>
    <t>Peace Action Committee</t>
  </si>
  <si>
    <t>International Committee</t>
  </si>
  <si>
    <t>National Committee</t>
  </si>
  <si>
    <t>Steering Committee</t>
  </si>
  <si>
    <t>Bylaws/Rules/Policy/Procedures</t>
  </si>
  <si>
    <t>Accreditation Committee</t>
  </si>
  <si>
    <t>Annual Meeting Committee</t>
  </si>
  <si>
    <t>Finance Committee</t>
  </si>
  <si>
    <t>Merchandise Committee</t>
  </si>
  <si>
    <t>Personnel Committee</t>
  </si>
  <si>
    <t>Dispute Resolution Committee</t>
  </si>
  <si>
    <t>Information Technology</t>
  </si>
  <si>
    <t>Election Database</t>
  </si>
  <si>
    <t>Donor Database</t>
  </si>
  <si>
    <t>Membership Database</t>
  </si>
  <si>
    <t>National Office</t>
  </si>
  <si>
    <t>Electoral</t>
  </si>
  <si>
    <t>Organizing</t>
  </si>
  <si>
    <t>Services</t>
  </si>
  <si>
    <t>Outreach</t>
  </si>
  <si>
    <t>Politics</t>
  </si>
  <si>
    <t>Expenses</t>
  </si>
  <si>
    <t xml:space="preserve"> </t>
  </si>
  <si>
    <t xml:space="preserve">   Rent &amp; Utilities</t>
  </si>
  <si>
    <t>Net Income / (Expense)</t>
  </si>
  <si>
    <t>Total Expenditures</t>
  </si>
  <si>
    <t xml:space="preserve">   Miscellaneous</t>
  </si>
  <si>
    <t xml:space="preserve">   Materials &amp; Supplies</t>
  </si>
  <si>
    <t xml:space="preserve">   Equipment Purchases</t>
  </si>
  <si>
    <t>Fundraising</t>
  </si>
  <si>
    <t>Programs</t>
  </si>
  <si>
    <t>Coordinated</t>
  </si>
  <si>
    <t>Campaign</t>
  </si>
  <si>
    <t>Ballot</t>
  </si>
  <si>
    <t>Access</t>
  </si>
  <si>
    <t>Officeholder</t>
  </si>
  <si>
    <t>Network</t>
  </si>
  <si>
    <t xml:space="preserve">Platform </t>
  </si>
  <si>
    <t xml:space="preserve">Presidential </t>
  </si>
  <si>
    <t>State Party</t>
  </si>
  <si>
    <t>Development</t>
  </si>
  <si>
    <t>Diversity</t>
  </si>
  <si>
    <t>International</t>
  </si>
  <si>
    <t>National</t>
  </si>
  <si>
    <t>Committee</t>
  </si>
  <si>
    <t>Steering</t>
  </si>
  <si>
    <t>Accreditation</t>
  </si>
  <si>
    <t>Annual</t>
  </si>
  <si>
    <t>Meeting</t>
  </si>
  <si>
    <t>Bylaws / Rules</t>
  </si>
  <si>
    <t>Policy&amp;Procedures</t>
  </si>
  <si>
    <t>Finance</t>
  </si>
  <si>
    <t>Personnel</t>
  </si>
  <si>
    <t>Dispute</t>
  </si>
  <si>
    <t>Resolution</t>
  </si>
  <si>
    <t>Information</t>
  </si>
  <si>
    <t>Technology</t>
  </si>
  <si>
    <t>Office</t>
  </si>
  <si>
    <t xml:space="preserve">   Small Contrib (under $100)</t>
  </si>
  <si>
    <t xml:space="preserve">   Medium Contrib (100-1000)</t>
  </si>
  <si>
    <t xml:space="preserve">   Large Donors (over $1000)</t>
  </si>
  <si>
    <t xml:space="preserve">   Political Campaigns</t>
  </si>
  <si>
    <t>Grants/Allocations</t>
  </si>
  <si>
    <t xml:space="preserve">   Transportation</t>
  </si>
  <si>
    <t xml:space="preserve">   Lodging</t>
  </si>
  <si>
    <t xml:space="preserve">   Food &amp; Beverage</t>
  </si>
  <si>
    <t>Total</t>
  </si>
  <si>
    <t>Governance</t>
  </si>
  <si>
    <t>Party Support</t>
  </si>
  <si>
    <t>Media</t>
  </si>
  <si>
    <t>Web</t>
  </si>
  <si>
    <t>Content</t>
  </si>
  <si>
    <t>Green</t>
  </si>
  <si>
    <t>Pages</t>
  </si>
  <si>
    <t>Line</t>
  </si>
  <si>
    <t>Speakers</t>
  </si>
  <si>
    <t>Bureau</t>
  </si>
  <si>
    <t>Black</t>
  </si>
  <si>
    <t>Caucus</t>
  </si>
  <si>
    <t>Lavdender</t>
  </si>
  <si>
    <t>Women's</t>
  </si>
  <si>
    <t xml:space="preserve">Peace </t>
  </si>
  <si>
    <t>Action</t>
  </si>
  <si>
    <t>Div &amp; Issues</t>
  </si>
  <si>
    <t>Fundraising Programs</t>
  </si>
  <si>
    <t>Merchandise</t>
  </si>
  <si>
    <t>Sustainer</t>
  </si>
  <si>
    <t>Program</t>
  </si>
  <si>
    <t>Green Card</t>
  </si>
  <si>
    <t>Direct Mail</t>
  </si>
  <si>
    <t>Online</t>
  </si>
  <si>
    <t>Personal Solicitations</t>
  </si>
  <si>
    <t>Events</t>
  </si>
  <si>
    <t>Personal</t>
  </si>
  <si>
    <t>Solicitations</t>
  </si>
  <si>
    <t>Internet Development</t>
  </si>
  <si>
    <t>Internet Infrastructure</t>
  </si>
  <si>
    <t xml:space="preserve">   Direct Mail Costs</t>
  </si>
  <si>
    <t>Budget Summary</t>
  </si>
  <si>
    <t>Electoral Politics</t>
  </si>
  <si>
    <t>Organizing / Outreach</t>
  </si>
  <si>
    <t>Green Party Governance</t>
  </si>
  <si>
    <t>Green Party</t>
  </si>
  <si>
    <t>GP Support &amp; Services</t>
  </si>
  <si>
    <t>Financial Report Systems</t>
  </si>
  <si>
    <t>Summary</t>
  </si>
  <si>
    <t>Total Budget</t>
  </si>
  <si>
    <t>(Portfolio Summaries?)</t>
  </si>
  <si>
    <t>Committee Summaries</t>
  </si>
  <si>
    <t>Committee Sub-schedules</t>
  </si>
  <si>
    <t>Electorial</t>
  </si>
  <si>
    <t>--------------------------------</t>
  </si>
  <si>
    <t>Accountant</t>
  </si>
  <si>
    <t xml:space="preserve">Assistant Fundraising Coordinator </t>
  </si>
  <si>
    <t>================</t>
  </si>
  <si>
    <t>Media Assistant</t>
  </si>
  <si>
    <t>Fundraising - sustainers</t>
  </si>
  <si>
    <t>Fundraising - personal solicitations</t>
  </si>
  <si>
    <t>Fundraising - direct mail</t>
  </si>
  <si>
    <t>Fundraising - Green Card</t>
  </si>
  <si>
    <t>Fundraising - Online Program</t>
  </si>
  <si>
    <t>----------------------------------</t>
  </si>
  <si>
    <t>Green Pages Editor</t>
  </si>
  <si>
    <t>Fundraising - events</t>
  </si>
  <si>
    <t>Allocations</t>
  </si>
  <si>
    <t>Amount</t>
  </si>
  <si>
    <t>-------------------</t>
  </si>
  <si>
    <t>==========</t>
  </si>
  <si>
    <t>TIER DEFINITIONS:  Tier 1: basic budget / Tier 2: program maintenance / Tier 3: program growth / Tier 4: more growth</t>
  </si>
  <si>
    <t>USGP Staff</t>
  </si>
  <si>
    <t>Webmaster</t>
  </si>
  <si>
    <t>Operations Director:</t>
  </si>
  <si>
    <t>Political/Fundraising Director:</t>
  </si>
  <si>
    <t>Media Coordinator</t>
  </si>
  <si>
    <t>Outreach Coordinator</t>
  </si>
  <si>
    <t>Subschdule</t>
  </si>
  <si>
    <t>Office Assistant</t>
  </si>
  <si>
    <t>Office additional staff:</t>
  </si>
  <si>
    <t>CCC Campaign School</t>
  </si>
  <si>
    <t>New State</t>
  </si>
  <si>
    <t xml:space="preserve">  Information  Services</t>
  </si>
  <si>
    <t xml:space="preserve">  Processing Services</t>
  </si>
  <si>
    <t xml:space="preserve">   Payroll and Bank Service</t>
  </si>
  <si>
    <t>Support &amp;</t>
  </si>
  <si>
    <t>Annual Meeting Organizer</t>
  </si>
  <si>
    <t>Annual Meeting Assistant</t>
  </si>
  <si>
    <t>Annual Meeting Contractors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</si>
</sst>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4" fontId="0" fillId="0" borderId="0" xfId="17" applyAlignment="1">
      <alignment/>
    </xf>
    <xf numFmtId="44" fontId="0" fillId="0" borderId="0" xfId="17" applyAlignment="1" quotePrefix="1">
      <alignment/>
    </xf>
    <xf numFmtId="0" fontId="0" fillId="0" borderId="0" xfId="0" applyAlignment="1">
      <alignment horizontal="left"/>
    </xf>
    <xf numFmtId="44" fontId="0" fillId="0" borderId="0" xfId="17" applyFont="1" applyAlignment="1">
      <alignment horizontal="left"/>
    </xf>
    <xf numFmtId="44" fontId="0" fillId="0" borderId="0" xfId="17" applyFont="1" applyAlignment="1" quotePrefix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43" fontId="6" fillId="0" borderId="0" xfId="15" applyFont="1" applyAlignment="1">
      <alignment/>
    </xf>
    <xf numFmtId="43" fontId="6" fillId="0" borderId="0" xfId="15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43" fontId="6" fillId="0" borderId="0" xfId="15" applyFon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4" fontId="0" fillId="0" borderId="0" xfId="17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7109375" style="8" customWidth="1"/>
    <col min="2" max="2" width="12.00390625" style="9" bestFit="1" customWidth="1"/>
    <col min="3" max="3" width="13.00390625" style="9" bestFit="1" customWidth="1"/>
    <col min="4" max="4" width="12.28125" style="9" bestFit="1" customWidth="1"/>
    <col min="5" max="5" width="14.00390625" style="9" bestFit="1" customWidth="1"/>
    <col min="6" max="7" width="13.00390625" style="9" bestFit="1" customWidth="1"/>
    <col min="8" max="16384" width="11.421875" style="11" customWidth="1"/>
  </cols>
  <sheetData>
    <row r="1" spans="2:7" ht="12">
      <c r="B1" s="9" t="s">
        <v>68</v>
      </c>
      <c r="C1" s="9" t="s">
        <v>69</v>
      </c>
      <c r="D1" s="9" t="s">
        <v>154</v>
      </c>
      <c r="E1" s="10" t="s">
        <v>195</v>
      </c>
      <c r="F1" s="9" t="s">
        <v>81</v>
      </c>
      <c r="G1" s="9" t="s">
        <v>157</v>
      </c>
    </row>
    <row r="2" spans="2:7" ht="12">
      <c r="B2" s="9" t="s">
        <v>72</v>
      </c>
      <c r="C2" s="9" t="s">
        <v>71</v>
      </c>
      <c r="D2" s="9" t="s">
        <v>119</v>
      </c>
      <c r="E2" s="9" t="s">
        <v>70</v>
      </c>
      <c r="F2" s="9" t="s">
        <v>82</v>
      </c>
      <c r="G2" s="9" t="s">
        <v>158</v>
      </c>
    </row>
    <row r="4" ht="12">
      <c r="A4" s="8" t="s">
        <v>0</v>
      </c>
    </row>
    <row r="5" spans="1:7" ht="12">
      <c r="A5" s="8" t="s">
        <v>1</v>
      </c>
      <c r="B5" s="9">
        <f>+Electoral!G5</f>
        <v>0</v>
      </c>
      <c r="C5" s="9">
        <f>+Organizing!F5</f>
        <v>0</v>
      </c>
      <c r="D5" s="9">
        <f>+Governance!H5</f>
        <v>0</v>
      </c>
      <c r="E5" s="9">
        <f>+Support!G5</f>
        <v>0</v>
      </c>
      <c r="F5" s="9">
        <f>+Fundraising!I5</f>
        <v>96000</v>
      </c>
      <c r="G5" s="9">
        <f>SUM(B5:F5)</f>
        <v>96000</v>
      </c>
    </row>
    <row r="6" spans="1:7" ht="12">
      <c r="A6" s="8" t="s">
        <v>2</v>
      </c>
      <c r="B6" s="9">
        <f>+Electoral!G6</f>
        <v>0</v>
      </c>
      <c r="C6" s="9">
        <f>+Organizing!F6</f>
        <v>0</v>
      </c>
      <c r="D6" s="9">
        <f>+Governance!H6</f>
        <v>0</v>
      </c>
      <c r="E6" s="9">
        <f>+Support!G6</f>
        <v>0</v>
      </c>
      <c r="F6" s="9">
        <f>+Fundraising!I6</f>
        <v>31200</v>
      </c>
      <c r="G6" s="9">
        <f aca="true" t="shared" si="0" ref="G6:G56">SUM(B6:F6)</f>
        <v>31200</v>
      </c>
    </row>
    <row r="7" spans="1:7" ht="12">
      <c r="A7" s="8" t="s">
        <v>110</v>
      </c>
      <c r="B7" s="9">
        <f>+Electoral!G7</f>
        <v>6378</v>
      </c>
      <c r="C7" s="9">
        <f>+Organizing!F7</f>
        <v>2000</v>
      </c>
      <c r="D7" s="9">
        <f>+Governance!H7</f>
        <v>0</v>
      </c>
      <c r="E7" s="9">
        <f>+Support!G7</f>
        <v>0</v>
      </c>
      <c r="F7" s="9">
        <f>+Fundraising!I7</f>
        <v>132000</v>
      </c>
      <c r="G7" s="9">
        <f t="shared" si="0"/>
        <v>140378</v>
      </c>
    </row>
    <row r="8" spans="1:7" ht="12">
      <c r="A8" s="8" t="s">
        <v>111</v>
      </c>
      <c r="B8" s="9">
        <f>+Electoral!G8</f>
        <v>0</v>
      </c>
      <c r="C8" s="9">
        <f>+Organizing!F8</f>
        <v>0</v>
      </c>
      <c r="D8" s="9">
        <f>+Governance!H8</f>
        <v>0</v>
      </c>
      <c r="E8" s="9">
        <f>+Support!G8</f>
        <v>0</v>
      </c>
      <c r="F8" s="9">
        <f>+Fundraising!I8</f>
        <v>24000</v>
      </c>
      <c r="G8" s="9">
        <f t="shared" si="0"/>
        <v>24000</v>
      </c>
    </row>
    <row r="9" spans="1:7" ht="12">
      <c r="A9" s="8" t="s">
        <v>112</v>
      </c>
      <c r="B9" s="9">
        <f>+Electoral!G9</f>
        <v>0</v>
      </c>
      <c r="C9" s="9">
        <f>+Organizing!F9</f>
        <v>0</v>
      </c>
      <c r="D9" s="9">
        <f>+Governance!H9</f>
        <v>0</v>
      </c>
      <c r="E9" s="9">
        <f>+Support!G9</f>
        <v>0</v>
      </c>
      <c r="F9" s="9">
        <f>+Fundraising!I9</f>
        <v>60000</v>
      </c>
      <c r="G9" s="9">
        <f t="shared" si="0"/>
        <v>60000</v>
      </c>
    </row>
    <row r="10" spans="1:7" ht="12">
      <c r="A10" s="8" t="s">
        <v>3</v>
      </c>
      <c r="B10" s="9">
        <f>+Electoral!G10</f>
        <v>0</v>
      </c>
      <c r="C10" s="9">
        <f>+Organizing!F10</f>
        <v>6000</v>
      </c>
      <c r="D10" s="9">
        <f>+Governance!H10</f>
        <v>0</v>
      </c>
      <c r="E10" s="9">
        <f>+Support!G10</f>
        <v>0</v>
      </c>
      <c r="F10" s="9">
        <f>+Fundraising!I10</f>
        <v>24000</v>
      </c>
      <c r="G10" s="9">
        <f t="shared" si="0"/>
        <v>30000</v>
      </c>
    </row>
    <row r="11" spans="1:7" ht="12">
      <c r="A11" s="8" t="s">
        <v>4</v>
      </c>
      <c r="B11" s="9">
        <f>+Electoral!G11</f>
        <v>0</v>
      </c>
      <c r="C11" s="9">
        <f>+Organizing!F11</f>
        <v>0</v>
      </c>
      <c r="D11" s="9">
        <f>+Governance!H11</f>
        <v>20000</v>
      </c>
      <c r="E11" s="9">
        <f>+Support!G11</f>
        <v>0</v>
      </c>
      <c r="F11" s="9">
        <f>+Fundraising!I11</f>
        <v>0</v>
      </c>
      <c r="G11" s="9">
        <f t="shared" si="0"/>
        <v>20000</v>
      </c>
    </row>
    <row r="12" spans="1:7" ht="12">
      <c r="A12" s="8" t="s">
        <v>5</v>
      </c>
      <c r="B12" s="9">
        <f>+Electoral!G12</f>
        <v>6378</v>
      </c>
      <c r="C12" s="9">
        <f>+Organizing!F12</f>
        <v>8000</v>
      </c>
      <c r="D12" s="9">
        <f>+Governance!H12</f>
        <v>20000</v>
      </c>
      <c r="E12" s="9">
        <f>+Support!G12</f>
        <v>0</v>
      </c>
      <c r="F12" s="9">
        <f>+Fundraising!I12</f>
        <v>367200</v>
      </c>
      <c r="G12" s="9">
        <f t="shared" si="0"/>
        <v>401578</v>
      </c>
    </row>
    <row r="13" spans="1:6" ht="12">
      <c r="A13" s="8" t="s">
        <v>6</v>
      </c>
      <c r="B13" s="9">
        <f>+Electoral!G13</f>
        <v>0</v>
      </c>
      <c r="C13" s="9">
        <f>+Organizing!F13</f>
        <v>0</v>
      </c>
      <c r="D13" s="9">
        <f>+Governance!H13</f>
        <v>0</v>
      </c>
      <c r="E13" s="9">
        <f>+Support!G13</f>
        <v>0</v>
      </c>
      <c r="F13" s="9">
        <f>+Fundraising!I13</f>
        <v>0</v>
      </c>
    </row>
    <row r="14" spans="1:7" ht="12">
      <c r="A14" s="8" t="s">
        <v>7</v>
      </c>
      <c r="B14" s="9">
        <f>+Electoral!G14</f>
        <v>0</v>
      </c>
      <c r="C14" s="9">
        <f>+Organizing!F14</f>
        <v>0</v>
      </c>
      <c r="D14" s="9">
        <f>+Governance!H14</f>
        <v>0</v>
      </c>
      <c r="E14" s="9">
        <f>+Support!G14</f>
        <v>0</v>
      </c>
      <c r="F14" s="9">
        <f>+Fundraising!I14</f>
        <v>44400</v>
      </c>
      <c r="G14" s="9">
        <f t="shared" si="0"/>
        <v>44400</v>
      </c>
    </row>
    <row r="15" spans="1:7" ht="12">
      <c r="A15" s="8" t="s">
        <v>149</v>
      </c>
      <c r="B15" s="9">
        <f>+Electoral!G15</f>
        <v>0</v>
      </c>
      <c r="C15" s="9">
        <f>+Organizing!F15</f>
        <v>0</v>
      </c>
      <c r="D15" s="9">
        <f>+Governance!H15</f>
        <v>0</v>
      </c>
      <c r="E15" s="9">
        <f>+Support!G15</f>
        <v>0</v>
      </c>
      <c r="F15" s="9">
        <f>+Fundraising!I15</f>
        <v>52920</v>
      </c>
      <c r="G15" s="9">
        <f t="shared" si="0"/>
        <v>52920</v>
      </c>
    </row>
    <row r="16" spans="1:7" ht="12">
      <c r="A16" s="8" t="s">
        <v>8</v>
      </c>
      <c r="B16" s="9">
        <f>+Electoral!G16</f>
        <v>0</v>
      </c>
      <c r="C16" s="9">
        <f>+Organizing!F16</f>
        <v>0</v>
      </c>
      <c r="D16" s="9">
        <f>+Governance!H16</f>
        <v>0</v>
      </c>
      <c r="E16" s="9">
        <f>+Support!G16</f>
        <v>0</v>
      </c>
      <c r="F16" s="9">
        <f>+Fundraising!I16</f>
        <v>13000</v>
      </c>
      <c r="G16" s="9">
        <f t="shared" si="0"/>
        <v>13000</v>
      </c>
    </row>
    <row r="17" spans="1:7" ht="12">
      <c r="A17" s="8" t="s">
        <v>9</v>
      </c>
      <c r="B17" s="9">
        <f>+Electoral!G17</f>
        <v>0</v>
      </c>
      <c r="C17" s="9">
        <f>+Organizing!F17</f>
        <v>0</v>
      </c>
      <c r="D17" s="9">
        <f>+Governance!H17</f>
        <v>0</v>
      </c>
      <c r="E17" s="9">
        <f>+Support!G17</f>
        <v>0</v>
      </c>
      <c r="F17" s="9">
        <f>+Fundraising!I17</f>
        <v>5328</v>
      </c>
      <c r="G17" s="9">
        <f t="shared" si="0"/>
        <v>5328</v>
      </c>
    </row>
    <row r="18" spans="1:7" ht="12">
      <c r="A18" s="12" t="s">
        <v>10</v>
      </c>
      <c r="B18" s="9">
        <f>+Electoral!G18</f>
        <v>6378</v>
      </c>
      <c r="C18" s="9">
        <f>+Organizing!F18</f>
        <v>8000</v>
      </c>
      <c r="D18" s="9">
        <f>+Governance!H18</f>
        <v>20000</v>
      </c>
      <c r="E18" s="9">
        <f>+Support!G18</f>
        <v>0</v>
      </c>
      <c r="F18" s="9">
        <f>+Fundraising!I18</f>
        <v>251552</v>
      </c>
      <c r="G18" s="9">
        <f t="shared" si="0"/>
        <v>285930</v>
      </c>
    </row>
    <row r="19" spans="1:6" ht="12">
      <c r="A19" s="8" t="s">
        <v>11</v>
      </c>
      <c r="B19" s="9">
        <f>+Electoral!G19</f>
        <v>0</v>
      </c>
      <c r="C19" s="9">
        <f>+Organizing!F19</f>
        <v>0</v>
      </c>
      <c r="D19" s="9">
        <f>+Governance!H19</f>
        <v>0</v>
      </c>
      <c r="E19" s="9">
        <f>+Support!G19</f>
        <v>0</v>
      </c>
      <c r="F19" s="9">
        <f>+Fundraising!I19</f>
        <v>0</v>
      </c>
    </row>
    <row r="20" spans="1:7" ht="12">
      <c r="A20" s="8" t="s">
        <v>12</v>
      </c>
      <c r="B20" s="9">
        <f>+Electoral!G20</f>
        <v>24000</v>
      </c>
      <c r="C20" s="9">
        <f>+Organizing!F20</f>
        <v>0</v>
      </c>
      <c r="D20" s="9">
        <f>+Governance!H20</f>
        <v>0</v>
      </c>
      <c r="E20" s="9">
        <f>+Support!G20</f>
        <v>38400</v>
      </c>
      <c r="F20" s="9">
        <f>+Fundraising!I20</f>
        <v>33600</v>
      </c>
      <c r="G20" s="9">
        <f t="shared" si="0"/>
        <v>96000</v>
      </c>
    </row>
    <row r="21" spans="1:7" ht="12">
      <c r="A21" s="8" t="s">
        <v>13</v>
      </c>
      <c r="B21" s="9">
        <f>+Electoral!G21</f>
        <v>1836</v>
      </c>
      <c r="C21" s="9">
        <f>+Organizing!F21</f>
        <v>0</v>
      </c>
      <c r="D21" s="9">
        <f>+Governance!H21</f>
        <v>0</v>
      </c>
      <c r="E21" s="9">
        <f>+Support!G21</f>
        <v>2937.6</v>
      </c>
      <c r="F21" s="9">
        <f>+Fundraising!I21</f>
        <v>2570.3999999999996</v>
      </c>
      <c r="G21" s="9">
        <f t="shared" si="0"/>
        <v>7344</v>
      </c>
    </row>
    <row r="22" spans="1:7" ht="12">
      <c r="A22" s="8" t="s">
        <v>14</v>
      </c>
      <c r="B22" s="9">
        <f>+Electoral!G22</f>
        <v>0</v>
      </c>
      <c r="C22" s="9">
        <f>+Organizing!F22</f>
        <v>0</v>
      </c>
      <c r="D22" s="9">
        <f>+Governance!H22</f>
        <v>0</v>
      </c>
      <c r="E22" s="9">
        <f>+Support!G22</f>
        <v>8832</v>
      </c>
      <c r="F22" s="9">
        <f>+Fundraising!I22</f>
        <v>0</v>
      </c>
      <c r="G22" s="9">
        <f t="shared" si="0"/>
        <v>8832</v>
      </c>
    </row>
    <row r="23" spans="1:7" ht="12">
      <c r="A23" s="8" t="s">
        <v>15</v>
      </c>
      <c r="B23" s="9">
        <f>+Electoral!G23</f>
        <v>0</v>
      </c>
      <c r="C23" s="9">
        <f>+Organizing!F23</f>
        <v>0</v>
      </c>
      <c r="D23" s="9">
        <f>+Governance!H23</f>
        <v>1500</v>
      </c>
      <c r="E23" s="9">
        <f>+Support!G23</f>
        <v>10800</v>
      </c>
      <c r="F23" s="9">
        <f>+Fundraising!I23</f>
        <v>0</v>
      </c>
      <c r="G23" s="9">
        <f t="shared" si="0"/>
        <v>12300</v>
      </c>
    </row>
    <row r="24" spans="1:7" ht="12">
      <c r="A24" s="8" t="s">
        <v>16</v>
      </c>
      <c r="B24" s="9">
        <f>+Electoral!G24</f>
        <v>0</v>
      </c>
      <c r="C24" s="9">
        <f>+Organizing!F24</f>
        <v>14800</v>
      </c>
      <c r="D24" s="9">
        <f>+Governance!H24</f>
        <v>2000</v>
      </c>
      <c r="E24" s="9">
        <f>+Support!G24</f>
        <v>0</v>
      </c>
      <c r="F24" s="9">
        <f>+Fundraising!I24</f>
        <v>0</v>
      </c>
      <c r="G24" s="9">
        <f t="shared" si="0"/>
        <v>16800</v>
      </c>
    </row>
    <row r="25" spans="1:7" ht="12">
      <c r="A25" s="8" t="s">
        <v>17</v>
      </c>
      <c r="B25" s="9">
        <f>+Electoral!G25</f>
        <v>1600</v>
      </c>
      <c r="C25" s="9">
        <f>+Organizing!F25</f>
        <v>8400</v>
      </c>
      <c r="D25" s="9">
        <f>+Governance!H25</f>
        <v>500</v>
      </c>
      <c r="E25" s="9">
        <f>+Support!G25</f>
        <v>6000</v>
      </c>
      <c r="F25" s="9">
        <f>+Fundraising!I25</f>
        <v>6000</v>
      </c>
      <c r="G25" s="9">
        <f t="shared" si="0"/>
        <v>22500</v>
      </c>
    </row>
    <row r="26" spans="1:7" ht="12">
      <c r="A26" s="8" t="s">
        <v>18</v>
      </c>
      <c r="B26" s="9">
        <f>+Electoral!G26</f>
        <v>27436</v>
      </c>
      <c r="C26" s="9">
        <f>+Organizing!F26</f>
        <v>23200</v>
      </c>
      <c r="D26" s="9">
        <f>+Governance!H26</f>
        <v>4000</v>
      </c>
      <c r="E26" s="9">
        <f>+Support!G26</f>
        <v>66969.6</v>
      </c>
      <c r="F26" s="9">
        <f>+Fundraising!I26</f>
        <v>42170.4</v>
      </c>
      <c r="G26" s="9">
        <f t="shared" si="0"/>
        <v>163776</v>
      </c>
    </row>
    <row r="27" spans="1:7" ht="12">
      <c r="A27" s="8" t="s">
        <v>19</v>
      </c>
      <c r="B27" s="9">
        <f>+Electoral!G27</f>
        <v>0</v>
      </c>
      <c r="C27" s="9">
        <f>+Organizing!F27</f>
        <v>0</v>
      </c>
      <c r="D27" s="9">
        <f>+Governance!H27</f>
        <v>0</v>
      </c>
      <c r="E27" s="9">
        <f>+Support!G27</f>
        <v>0</v>
      </c>
      <c r="F27" s="9">
        <f>+Fundraising!I27</f>
        <v>0</v>
      </c>
      <c r="G27" s="9">
        <f t="shared" si="0"/>
        <v>0</v>
      </c>
    </row>
    <row r="28" spans="1:7" ht="12">
      <c r="A28" s="8" t="s">
        <v>192</v>
      </c>
      <c r="B28" s="9">
        <f>+Electoral!G28</f>
        <v>0</v>
      </c>
      <c r="C28" s="9">
        <f>+Organizing!F28</f>
        <v>1800</v>
      </c>
      <c r="D28" s="9">
        <f>+Governance!H28</f>
        <v>0</v>
      </c>
      <c r="E28" s="9">
        <f>+Support!G28</f>
        <v>2400</v>
      </c>
      <c r="F28" s="9">
        <f>+Fundraising!I28</f>
        <v>0</v>
      </c>
      <c r="G28" s="9">
        <f t="shared" si="0"/>
        <v>4200</v>
      </c>
    </row>
    <row r="29" spans="1:7" ht="12">
      <c r="A29" s="8" t="s">
        <v>193</v>
      </c>
      <c r="B29" s="9">
        <f>+Electoral!G29</f>
        <v>0</v>
      </c>
      <c r="C29" s="9">
        <f>+Organizing!F29</f>
        <v>0</v>
      </c>
      <c r="D29" s="9">
        <f>+Governance!H29</f>
        <v>0</v>
      </c>
      <c r="E29" s="9">
        <f>+Support!G29</f>
        <v>1416</v>
      </c>
      <c r="F29" s="9">
        <f>+Fundraising!I29</f>
        <v>0</v>
      </c>
      <c r="G29" s="9">
        <f t="shared" si="0"/>
        <v>1416</v>
      </c>
    </row>
    <row r="30" spans="1:6" ht="12">
      <c r="A30" s="8" t="s">
        <v>114</v>
      </c>
      <c r="B30" s="9">
        <f>+Electoral!G30</f>
        <v>0</v>
      </c>
      <c r="C30" s="9">
        <f>+Organizing!F30</f>
        <v>0</v>
      </c>
      <c r="D30" s="9">
        <f>+Governance!H30</f>
        <v>0</v>
      </c>
      <c r="E30" s="9">
        <f>+Support!G30</f>
        <v>0</v>
      </c>
      <c r="F30" s="9">
        <f>+Fundraising!I30</f>
        <v>0</v>
      </c>
    </row>
    <row r="31" spans="1:7" ht="12">
      <c r="A31" s="8" t="s">
        <v>113</v>
      </c>
      <c r="B31" s="9">
        <f>+Electoral!G31</f>
        <v>2500</v>
      </c>
      <c r="C31" s="9">
        <f>+Organizing!F31</f>
        <v>0</v>
      </c>
      <c r="D31" s="9">
        <f>+Governance!H31</f>
        <v>0</v>
      </c>
      <c r="E31" s="9">
        <f>+Support!G31</f>
        <v>0</v>
      </c>
      <c r="F31" s="9">
        <f>+Fundraising!I31</f>
        <v>0</v>
      </c>
      <c r="G31" s="9">
        <f t="shared" si="0"/>
        <v>2500</v>
      </c>
    </row>
    <row r="32" spans="1:7" ht="12">
      <c r="A32" s="8" t="s">
        <v>22</v>
      </c>
      <c r="B32" s="9">
        <f>+Electoral!G32</f>
        <v>0</v>
      </c>
      <c r="C32" s="9">
        <f>+Organizing!F32</f>
        <v>0</v>
      </c>
      <c r="D32" s="9">
        <f>+Governance!H32</f>
        <v>0</v>
      </c>
      <c r="E32" s="9">
        <f>+Support!G32</f>
        <v>0</v>
      </c>
      <c r="F32" s="9">
        <f>+Fundraising!I32</f>
        <v>0</v>
      </c>
      <c r="G32" s="9">
        <f t="shared" si="0"/>
        <v>0</v>
      </c>
    </row>
    <row r="33" spans="1:7" ht="12">
      <c r="A33" s="8" t="s">
        <v>23</v>
      </c>
      <c r="B33" s="9">
        <f>+Electoral!G33</f>
        <v>0</v>
      </c>
      <c r="C33" s="9">
        <f>+Organizing!F33</f>
        <v>0</v>
      </c>
      <c r="D33" s="9">
        <f>+Governance!H33</f>
        <v>0</v>
      </c>
      <c r="E33" s="9">
        <f>+Support!G33</f>
        <v>0</v>
      </c>
      <c r="F33" s="9">
        <f>+Fundraising!I33</f>
        <v>0</v>
      </c>
      <c r="G33" s="9">
        <f t="shared" si="0"/>
        <v>0</v>
      </c>
    </row>
    <row r="34" spans="1:7" ht="12">
      <c r="A34" s="8" t="s">
        <v>24</v>
      </c>
      <c r="B34" s="9">
        <f>+Electoral!G34</f>
        <v>0</v>
      </c>
      <c r="C34" s="9">
        <f>+Organizing!F34</f>
        <v>0</v>
      </c>
      <c r="D34" s="9">
        <f>+Governance!H34</f>
        <v>0</v>
      </c>
      <c r="E34" s="9">
        <f>+Support!G34</f>
        <v>0</v>
      </c>
      <c r="F34" s="9">
        <f>+Fundraising!I34</f>
        <v>0</v>
      </c>
      <c r="G34" s="9">
        <f t="shared" si="0"/>
        <v>0</v>
      </c>
    </row>
    <row r="35" spans="1:6" ht="12">
      <c r="A35" s="8" t="s">
        <v>73</v>
      </c>
      <c r="B35" s="9">
        <f>+Electoral!G35</f>
        <v>0</v>
      </c>
      <c r="C35" s="9">
        <f>+Organizing!F35</f>
        <v>0</v>
      </c>
      <c r="D35" s="9">
        <f>+Governance!H35</f>
        <v>0</v>
      </c>
      <c r="E35" s="9">
        <f>+Support!G35</f>
        <v>0</v>
      </c>
      <c r="F35" s="9">
        <f>+Fundraising!I35</f>
        <v>0</v>
      </c>
    </row>
    <row r="36" spans="1:6" ht="12">
      <c r="A36" s="8" t="s">
        <v>25</v>
      </c>
      <c r="B36" s="9">
        <f>+Electoral!G36</f>
        <v>0</v>
      </c>
      <c r="C36" s="9">
        <f>+Organizing!F36</f>
        <v>0</v>
      </c>
      <c r="D36" s="9">
        <f>+Governance!H36</f>
        <v>0</v>
      </c>
      <c r="E36" s="9">
        <f>+Support!G36</f>
        <v>0</v>
      </c>
      <c r="F36" s="9">
        <f>+Fundraising!I36</f>
        <v>0</v>
      </c>
    </row>
    <row r="37" spans="1:7" ht="12">
      <c r="A37" s="8" t="s">
        <v>26</v>
      </c>
      <c r="B37" s="9">
        <f>+Electoral!G37</f>
        <v>650</v>
      </c>
      <c r="C37" s="9">
        <f>+Organizing!F37</f>
        <v>100</v>
      </c>
      <c r="D37" s="9">
        <f>+Governance!H37</f>
        <v>0</v>
      </c>
      <c r="E37" s="9">
        <f>+Support!G37</f>
        <v>3600</v>
      </c>
      <c r="F37" s="9">
        <f>+Fundraising!I37</f>
        <v>1200</v>
      </c>
      <c r="G37" s="9">
        <f t="shared" si="0"/>
        <v>5550</v>
      </c>
    </row>
    <row r="38" spans="1:7" ht="12">
      <c r="A38" s="8" t="s">
        <v>27</v>
      </c>
      <c r="B38" s="9">
        <f>+Electoral!G38</f>
        <v>0</v>
      </c>
      <c r="C38" s="9">
        <f>+Organizing!F38</f>
        <v>0</v>
      </c>
      <c r="D38" s="9">
        <f>+Governance!H38</f>
        <v>2550</v>
      </c>
      <c r="E38" s="9">
        <f>+Support!G38</f>
        <v>150</v>
      </c>
      <c r="F38" s="9">
        <f>+Fundraising!I38</f>
        <v>0</v>
      </c>
      <c r="G38" s="9">
        <f t="shared" si="0"/>
        <v>2700</v>
      </c>
    </row>
    <row r="39" spans="1:7" ht="12">
      <c r="A39" s="8" t="s">
        <v>28</v>
      </c>
      <c r="B39" s="9">
        <f>+Electoral!G39</f>
        <v>0</v>
      </c>
      <c r="C39" s="9">
        <f>+Organizing!F39</f>
        <v>0</v>
      </c>
      <c r="D39" s="9">
        <f>+Governance!H39</f>
        <v>0</v>
      </c>
      <c r="E39" s="9">
        <f>+Support!G39</f>
        <v>1500</v>
      </c>
      <c r="F39" s="9">
        <f>+Fundraising!I39</f>
        <v>3600</v>
      </c>
      <c r="G39" s="9">
        <f t="shared" si="0"/>
        <v>5100</v>
      </c>
    </row>
    <row r="40" spans="1:7" ht="12">
      <c r="A40" s="8" t="s">
        <v>115</v>
      </c>
      <c r="B40" s="9">
        <f>+Electoral!G40</f>
        <v>1350</v>
      </c>
      <c r="C40" s="9">
        <f>+Organizing!F40</f>
        <v>3000</v>
      </c>
      <c r="D40" s="9">
        <f>+Governance!H40</f>
        <v>9100</v>
      </c>
      <c r="E40" s="9">
        <f>+Support!G40</f>
        <v>750</v>
      </c>
      <c r="F40" s="9">
        <f>+Fundraising!I40</f>
        <v>0</v>
      </c>
      <c r="G40" s="9">
        <f t="shared" si="0"/>
        <v>14200</v>
      </c>
    </row>
    <row r="41" spans="1:7" ht="12">
      <c r="A41" s="8" t="s">
        <v>116</v>
      </c>
      <c r="B41" s="9">
        <f>+Electoral!G41</f>
        <v>0</v>
      </c>
      <c r="C41" s="9">
        <f>+Organizing!F41</f>
        <v>0</v>
      </c>
      <c r="D41" s="9">
        <f>+Governance!H41</f>
        <v>2250</v>
      </c>
      <c r="E41" s="9">
        <f>+Support!G41</f>
        <v>500</v>
      </c>
      <c r="F41" s="9">
        <f>+Fundraising!I41</f>
        <v>0</v>
      </c>
      <c r="G41" s="9">
        <f t="shared" si="0"/>
        <v>2750</v>
      </c>
    </row>
    <row r="42" spans="1:7" ht="12">
      <c r="A42" s="8" t="s">
        <v>117</v>
      </c>
      <c r="B42" s="9">
        <f>+Electoral!G42</f>
        <v>200</v>
      </c>
      <c r="C42" s="9">
        <f>+Organizing!F42</f>
        <v>0</v>
      </c>
      <c r="D42" s="9">
        <f>+Governance!H42</f>
        <v>1000</v>
      </c>
      <c r="E42" s="9">
        <f>+Support!G42</f>
        <v>250</v>
      </c>
      <c r="F42" s="9">
        <f>+Fundraising!I42</f>
        <v>0</v>
      </c>
      <c r="G42" s="9">
        <f t="shared" si="0"/>
        <v>1450</v>
      </c>
    </row>
    <row r="43" spans="1:7" ht="12">
      <c r="A43" s="8" t="s">
        <v>29</v>
      </c>
      <c r="B43" s="9">
        <f>+Electoral!G43</f>
        <v>3000</v>
      </c>
      <c r="C43" s="9">
        <f>+Organizing!F43</f>
        <v>0</v>
      </c>
      <c r="D43" s="9">
        <f>+Governance!H43</f>
        <v>0</v>
      </c>
      <c r="E43" s="9">
        <f>+Support!G43</f>
        <v>0</v>
      </c>
      <c r="F43" s="9">
        <f>+Fundraising!I43</f>
        <v>3600</v>
      </c>
      <c r="G43" s="9">
        <f t="shared" si="0"/>
        <v>6600</v>
      </c>
    </row>
    <row r="44" spans="1:7" ht="12">
      <c r="A44" s="8" t="s">
        <v>30</v>
      </c>
      <c r="B44" s="9">
        <f>+Electoral!G44</f>
        <v>3500</v>
      </c>
      <c r="C44" s="9">
        <f>+Organizing!F44</f>
        <v>7050</v>
      </c>
      <c r="D44" s="9">
        <f>+Governance!H44</f>
        <v>50</v>
      </c>
      <c r="E44" s="9">
        <f>+Support!G44</f>
        <v>1100</v>
      </c>
      <c r="F44" s="9">
        <f>+Fundraising!I44</f>
        <v>0</v>
      </c>
      <c r="G44" s="9">
        <f t="shared" si="0"/>
        <v>11700</v>
      </c>
    </row>
    <row r="45" spans="1:7" ht="12">
      <c r="A45" s="8" t="s">
        <v>79</v>
      </c>
      <c r="B45" s="9">
        <f>+Electoral!G45</f>
        <v>0</v>
      </c>
      <c r="C45" s="9">
        <f>+Organizing!F45</f>
        <v>0</v>
      </c>
      <c r="D45" s="9">
        <f>+Governance!H45</f>
        <v>2850</v>
      </c>
      <c r="E45" s="9">
        <f>+Support!G45</f>
        <v>250</v>
      </c>
      <c r="F45" s="9">
        <f>+Fundraising!I45</f>
        <v>1681.3333333333333</v>
      </c>
      <c r="G45" s="9">
        <f t="shared" si="0"/>
        <v>4781.333333333333</v>
      </c>
    </row>
    <row r="46" spans="1:7" ht="12">
      <c r="A46" s="8" t="s">
        <v>32</v>
      </c>
      <c r="B46" s="9">
        <f>+Electoral!G46</f>
        <v>0</v>
      </c>
      <c r="C46" s="9">
        <f>+Organizing!F46</f>
        <v>6370</v>
      </c>
      <c r="D46" s="9">
        <f>+Governance!H46</f>
        <v>0</v>
      </c>
      <c r="E46" s="9">
        <f>+Support!G46</f>
        <v>1200</v>
      </c>
      <c r="F46" s="9">
        <f>+Fundraising!I46</f>
        <v>1318.6666666666665</v>
      </c>
      <c r="G46" s="9">
        <f t="shared" si="0"/>
        <v>8888.666666666666</v>
      </c>
    </row>
    <row r="47" spans="1:7" ht="12">
      <c r="A47" s="8" t="s">
        <v>31</v>
      </c>
      <c r="B47" s="9">
        <f>+Electoral!G47</f>
        <v>0</v>
      </c>
      <c r="C47" s="9">
        <f>+Organizing!F47</f>
        <v>0</v>
      </c>
      <c r="D47" s="9">
        <f>+Governance!H47</f>
        <v>0</v>
      </c>
      <c r="E47" s="9">
        <f>+Support!G47</f>
        <v>1200</v>
      </c>
      <c r="F47" s="9">
        <f>+Fundraising!I47</f>
        <v>600</v>
      </c>
      <c r="G47" s="9">
        <f t="shared" si="0"/>
        <v>1800</v>
      </c>
    </row>
    <row r="48" spans="1:7" ht="12">
      <c r="A48" s="8" t="s">
        <v>33</v>
      </c>
      <c r="B48" s="9">
        <f>+Electoral!G48</f>
        <v>0</v>
      </c>
      <c r="C48" s="9">
        <f>+Organizing!F48</f>
        <v>100</v>
      </c>
      <c r="D48" s="9">
        <f>+Governance!H48</f>
        <v>0</v>
      </c>
      <c r="E48" s="9">
        <f>+Support!G48</f>
        <v>200</v>
      </c>
      <c r="F48" s="9">
        <f>+Fundraising!I48</f>
        <v>100</v>
      </c>
      <c r="G48" s="9">
        <f t="shared" si="0"/>
        <v>400</v>
      </c>
    </row>
    <row r="49" spans="1:7" ht="12">
      <c r="A49" s="8" t="s">
        <v>75</v>
      </c>
      <c r="B49" s="9">
        <f>+Electoral!G49</f>
        <v>0</v>
      </c>
      <c r="C49" s="9">
        <f>+Organizing!F49</f>
        <v>0</v>
      </c>
      <c r="D49" s="9">
        <f>+Governance!H49</f>
        <v>7000</v>
      </c>
      <c r="E49" s="9">
        <f>+Support!G49</f>
        <v>28000</v>
      </c>
      <c r="F49" s="9">
        <f>+Fundraising!I49</f>
        <v>0</v>
      </c>
      <c r="G49" s="9">
        <f t="shared" si="0"/>
        <v>35000</v>
      </c>
    </row>
    <row r="50" spans="1:7" ht="12">
      <c r="A50" s="8" t="s">
        <v>34</v>
      </c>
      <c r="B50" s="9">
        <f>+Electoral!G50</f>
        <v>0</v>
      </c>
      <c r="C50" s="9">
        <f>+Organizing!F50</f>
        <v>0</v>
      </c>
      <c r="D50" s="9">
        <f>+Governance!H50</f>
        <v>0</v>
      </c>
      <c r="E50" s="9">
        <f>+Support!G50</f>
        <v>200</v>
      </c>
      <c r="F50" s="9">
        <f>+Fundraising!I50</f>
        <v>0</v>
      </c>
      <c r="G50" s="9">
        <f t="shared" si="0"/>
        <v>200</v>
      </c>
    </row>
    <row r="51" spans="1:7" ht="12">
      <c r="A51" s="8" t="s">
        <v>80</v>
      </c>
      <c r="B51" s="9">
        <f>+Electoral!G51</f>
        <v>0</v>
      </c>
      <c r="C51" s="9">
        <f>+Organizing!F51</f>
        <v>0</v>
      </c>
      <c r="D51" s="9">
        <f>+Governance!H51</f>
        <v>0</v>
      </c>
      <c r="E51" s="9">
        <f>+Support!G51</f>
        <v>1500</v>
      </c>
      <c r="F51" s="9">
        <f>+Fundraising!I51</f>
        <v>0</v>
      </c>
      <c r="G51" s="9">
        <f t="shared" si="0"/>
        <v>1500</v>
      </c>
    </row>
    <row r="52" spans="1:7" ht="12">
      <c r="A52" s="8" t="s">
        <v>35</v>
      </c>
      <c r="B52" s="9">
        <f>+Electoral!G52</f>
        <v>0</v>
      </c>
      <c r="C52" s="9">
        <f>+Organizing!F52</f>
        <v>0</v>
      </c>
      <c r="D52" s="9">
        <f>+Governance!H52</f>
        <v>0</v>
      </c>
      <c r="E52" s="9">
        <f>+Support!G52</f>
        <v>2500</v>
      </c>
      <c r="F52" s="9">
        <f>+Fundraising!I52</f>
        <v>0</v>
      </c>
      <c r="G52" s="9">
        <f t="shared" si="0"/>
        <v>2500</v>
      </c>
    </row>
    <row r="53" spans="1:7" ht="12">
      <c r="A53" s="8" t="s">
        <v>78</v>
      </c>
      <c r="B53" s="9">
        <f>+Electoral!G53</f>
        <v>200</v>
      </c>
      <c r="C53" s="9">
        <f>+Organizing!F53</f>
        <v>2900</v>
      </c>
      <c r="D53" s="9">
        <f>+Governance!H53</f>
        <v>4450</v>
      </c>
      <c r="E53" s="9">
        <f>+Support!G53</f>
        <v>300</v>
      </c>
      <c r="F53" s="9">
        <f>+Fundraising!I53</f>
        <v>0</v>
      </c>
      <c r="G53" s="9">
        <f t="shared" si="0"/>
        <v>7850</v>
      </c>
    </row>
    <row r="54" spans="1:7" ht="12">
      <c r="A54" s="8" t="s">
        <v>77</v>
      </c>
      <c r="B54" s="9">
        <f>+Electoral!G54</f>
        <v>38836</v>
      </c>
      <c r="C54" s="9">
        <f>+Organizing!F54</f>
        <v>44520</v>
      </c>
      <c r="D54" s="9">
        <f>+Governance!H54</f>
        <v>33250</v>
      </c>
      <c r="E54" s="9">
        <f>+Support!G54</f>
        <v>115005.6</v>
      </c>
      <c r="F54" s="9">
        <f>+Fundraising!I54</f>
        <v>54270.4</v>
      </c>
      <c r="G54" s="9">
        <f t="shared" si="0"/>
        <v>285882</v>
      </c>
    </row>
    <row r="55" spans="2:7" ht="12">
      <c r="B55" s="13" t="s">
        <v>178</v>
      </c>
      <c r="C55" s="13" t="s">
        <v>178</v>
      </c>
      <c r="D55" s="13" t="s">
        <v>178</v>
      </c>
      <c r="E55" s="13" t="s">
        <v>178</v>
      </c>
      <c r="F55" s="13" t="s">
        <v>178</v>
      </c>
      <c r="G55" s="13" t="s">
        <v>178</v>
      </c>
    </row>
    <row r="56" spans="1:7" ht="12">
      <c r="A56" s="8" t="s">
        <v>76</v>
      </c>
      <c r="B56" s="9">
        <f>+Electoral!G55</f>
        <v>-32458</v>
      </c>
      <c r="C56" s="9">
        <f>+Organizing!F55</f>
        <v>-36520</v>
      </c>
      <c r="D56" s="9">
        <f>+Governance!H55</f>
        <v>-13250</v>
      </c>
      <c r="E56" s="9">
        <f>+Support!G55</f>
        <v>-115005.6</v>
      </c>
      <c r="F56" s="9">
        <f>+Fundraising!I55</f>
        <v>197281.6</v>
      </c>
      <c r="G56" s="9">
        <f t="shared" si="0"/>
        <v>48</v>
      </c>
    </row>
    <row r="57" spans="2:7" ht="12">
      <c r="B57" s="13" t="s">
        <v>179</v>
      </c>
      <c r="C57" s="13" t="s">
        <v>179</v>
      </c>
      <c r="D57" s="13" t="s">
        <v>179</v>
      </c>
      <c r="E57" s="13" t="s">
        <v>179</v>
      </c>
      <c r="F57" s="13" t="s">
        <v>179</v>
      </c>
      <c r="G57" s="13" t="s">
        <v>179</v>
      </c>
    </row>
  </sheetData>
  <printOptions gridLines="1"/>
  <pageMargins left="0" right="0" top="0.75" bottom="0.25" header="0" footer="0.5"/>
  <pageSetup horizontalDpi="600" verticalDpi="600" orientation="portrait" r:id="rId1"/>
  <headerFooter alignWithMargins="0">
    <oddHeader>&amp;CGREEN PARTY OF THE UNITED STATES
BUDGET SUMMARY-Tier 1
2006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21.140625" style="2" customWidth="1"/>
    <col min="3" max="3" width="30.140625" style="0" customWidth="1"/>
    <col min="4" max="4" width="22.7109375" style="0" customWidth="1"/>
    <col min="5" max="16384" width="11.421875" style="0" customWidth="1"/>
  </cols>
  <sheetData>
    <row r="1" ht="12.75">
      <c r="A1" t="s">
        <v>180</v>
      </c>
    </row>
    <row r="3" spans="1:4" ht="12.75">
      <c r="A3" t="s">
        <v>150</v>
      </c>
      <c r="B3" s="2" t="s">
        <v>159</v>
      </c>
      <c r="C3" t="s">
        <v>160</v>
      </c>
      <c r="D3" t="s">
        <v>161</v>
      </c>
    </row>
    <row r="4" ht="12.75">
      <c r="B4" s="2" t="s">
        <v>151</v>
      </c>
    </row>
    <row r="5" ht="12.75">
      <c r="C5" t="s">
        <v>36</v>
      </c>
    </row>
    <row r="6" ht="12.75">
      <c r="C6" t="s">
        <v>37</v>
      </c>
    </row>
    <row r="7" ht="12.75">
      <c r="C7" t="s">
        <v>38</v>
      </c>
    </row>
    <row r="8" ht="12.75">
      <c r="C8" t="s">
        <v>39</v>
      </c>
    </row>
    <row r="9" ht="12.75">
      <c r="C9" t="s">
        <v>40</v>
      </c>
    </row>
    <row r="11" ht="12.75">
      <c r="B11" s="2" t="s">
        <v>152</v>
      </c>
    </row>
    <row r="12" ht="12.75">
      <c r="C12" t="s">
        <v>71</v>
      </c>
    </row>
    <row r="13" ht="12.75">
      <c r="D13" t="s">
        <v>41</v>
      </c>
    </row>
    <row r="14" ht="12.75">
      <c r="D14" t="s">
        <v>42</v>
      </c>
    </row>
    <row r="15" ht="12.75">
      <c r="D15" t="s">
        <v>43</v>
      </c>
    </row>
    <row r="16" ht="12.75">
      <c r="D16" t="s">
        <v>44</v>
      </c>
    </row>
    <row r="17" ht="12.75">
      <c r="D17" t="s">
        <v>45</v>
      </c>
    </row>
    <row r="18" ht="12.75">
      <c r="C18" t="s">
        <v>46</v>
      </c>
    </row>
    <row r="19" ht="12.75">
      <c r="C19" t="s">
        <v>47</v>
      </c>
    </row>
    <row r="20" ht="12.75">
      <c r="D20" t="s">
        <v>48</v>
      </c>
    </row>
    <row r="21" ht="12.75">
      <c r="D21" t="s">
        <v>49</v>
      </c>
    </row>
    <row r="22" ht="12.75">
      <c r="D22" t="s">
        <v>50</v>
      </c>
    </row>
    <row r="23" ht="12.75">
      <c r="D23" t="s">
        <v>51</v>
      </c>
    </row>
    <row r="24" ht="12.75">
      <c r="D24" t="s">
        <v>52</v>
      </c>
    </row>
    <row r="25" ht="12.75">
      <c r="C25" t="s">
        <v>53</v>
      </c>
    </row>
    <row r="27" ht="12.75">
      <c r="B27" s="2" t="s">
        <v>153</v>
      </c>
    </row>
    <row r="28" ht="12.75">
      <c r="C28" t="s">
        <v>54</v>
      </c>
    </row>
    <row r="29" ht="12.75">
      <c r="C29" t="s">
        <v>55</v>
      </c>
    </row>
    <row r="30" ht="12.75">
      <c r="C30" t="s">
        <v>56</v>
      </c>
    </row>
    <row r="31" ht="12.75">
      <c r="C31" t="s">
        <v>57</v>
      </c>
    </row>
    <row r="32" ht="12.75">
      <c r="C32" t="s">
        <v>58</v>
      </c>
    </row>
    <row r="34" ht="12.75">
      <c r="B34" s="2" t="s">
        <v>155</v>
      </c>
    </row>
    <row r="35" ht="12.75">
      <c r="C35" t="s">
        <v>67</v>
      </c>
    </row>
    <row r="36" ht="12.75">
      <c r="C36" t="s">
        <v>60</v>
      </c>
    </row>
    <row r="37" ht="12.75">
      <c r="C37" t="s">
        <v>61</v>
      </c>
    </row>
    <row r="38" ht="12.75">
      <c r="C38" t="s">
        <v>62</v>
      </c>
    </row>
    <row r="39" ht="12.75">
      <c r="C39" t="s">
        <v>63</v>
      </c>
    </row>
    <row r="40" ht="12.75">
      <c r="D40" t="s">
        <v>148</v>
      </c>
    </row>
    <row r="41" ht="12.75">
      <c r="D41" t="s">
        <v>64</v>
      </c>
    </row>
    <row r="42" ht="12.75">
      <c r="D42" t="s">
        <v>65</v>
      </c>
    </row>
    <row r="43" ht="12.75">
      <c r="D43" t="s">
        <v>66</v>
      </c>
    </row>
    <row r="44" ht="12.75">
      <c r="D44" t="s">
        <v>156</v>
      </c>
    </row>
    <row r="45" ht="12.75">
      <c r="C45" t="s">
        <v>59</v>
      </c>
    </row>
    <row r="47" ht="12.75">
      <c r="B47" s="2" t="s">
        <v>136</v>
      </c>
    </row>
    <row r="49" ht="12.75">
      <c r="C49" t="s">
        <v>138</v>
      </c>
    </row>
    <row r="50" ht="12.75">
      <c r="C50" t="s">
        <v>140</v>
      </c>
    </row>
    <row r="51" ht="12.75">
      <c r="C51" t="s">
        <v>143</v>
      </c>
    </row>
    <row r="52" ht="12.75">
      <c r="C52" t="s">
        <v>141</v>
      </c>
    </row>
    <row r="53" ht="12.75">
      <c r="C53" t="s">
        <v>147</v>
      </c>
    </row>
    <row r="54" ht="12.75">
      <c r="C54" t="s">
        <v>144</v>
      </c>
    </row>
  </sheetData>
  <printOptions/>
  <pageMargins left="0.5" right="0.25" top="0.5" bottom="0.5" header="0.5" footer="0.5"/>
  <pageSetup horizontalDpi="600" verticalDpi="600" orientation="portrait" r:id="rId1"/>
  <headerFooter alignWithMargins="0">
    <oddHeader>&amp;CGreen Party of the US
Outline of Budget Worksheets
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6.421875" style="0" customWidth="1"/>
    <col min="9" max="9" width="13.7109375" style="0" customWidth="1"/>
  </cols>
  <sheetData>
    <row r="1" spans="1:9" ht="12.75">
      <c r="A1" s="18"/>
      <c r="B1" s="19" t="s">
        <v>138</v>
      </c>
      <c r="C1" s="19" t="s">
        <v>140</v>
      </c>
      <c r="D1" s="19" t="s">
        <v>145</v>
      </c>
      <c r="E1" s="19" t="s">
        <v>141</v>
      </c>
      <c r="F1" s="19" t="s">
        <v>142</v>
      </c>
      <c r="G1" s="19" t="s">
        <v>144</v>
      </c>
      <c r="H1" s="19" t="s">
        <v>191</v>
      </c>
      <c r="I1" s="19" t="s">
        <v>81</v>
      </c>
    </row>
    <row r="2" spans="1:9" ht="12.75">
      <c r="A2" s="18"/>
      <c r="B2" s="19" t="s">
        <v>139</v>
      </c>
      <c r="C2" s="19" t="s">
        <v>139</v>
      </c>
      <c r="D2" s="19" t="s">
        <v>146</v>
      </c>
      <c r="E2" s="19" t="s">
        <v>139</v>
      </c>
      <c r="F2" s="19" t="s">
        <v>139</v>
      </c>
      <c r="G2" s="19" t="s">
        <v>139</v>
      </c>
      <c r="H2" s="19" t="s">
        <v>139</v>
      </c>
      <c r="I2" s="19" t="s">
        <v>118</v>
      </c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20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 t="s">
        <v>1</v>
      </c>
      <c r="B5" s="19">
        <v>96000</v>
      </c>
      <c r="C5" s="19"/>
      <c r="D5" s="19"/>
      <c r="E5" s="19"/>
      <c r="F5" s="19"/>
      <c r="G5" s="19"/>
      <c r="H5" s="19"/>
      <c r="I5" s="19">
        <f aca="true" t="shared" si="0" ref="I5:I11">SUM(B5:H5)</f>
        <v>96000</v>
      </c>
    </row>
    <row r="6" spans="1:9" ht="12.75">
      <c r="A6" s="20" t="s">
        <v>2</v>
      </c>
      <c r="B6" s="19"/>
      <c r="C6" s="19">
        <v>31200</v>
      </c>
      <c r="D6" s="19"/>
      <c r="E6" s="19"/>
      <c r="F6" s="19"/>
      <c r="G6" s="19"/>
      <c r="H6" s="19"/>
      <c r="I6" s="19">
        <f t="shared" si="0"/>
        <v>31200</v>
      </c>
    </row>
    <row r="7" spans="1:9" ht="12.75">
      <c r="A7" s="20" t="s">
        <v>110</v>
      </c>
      <c r="B7" s="19"/>
      <c r="C7" s="19"/>
      <c r="D7" s="19"/>
      <c r="E7" s="19">
        <v>84000</v>
      </c>
      <c r="F7" s="19">
        <v>36000</v>
      </c>
      <c r="G7" s="19">
        <v>3000</v>
      </c>
      <c r="H7" s="19">
        <v>9000</v>
      </c>
      <c r="I7" s="19">
        <f t="shared" si="0"/>
        <v>132000</v>
      </c>
    </row>
    <row r="8" spans="1:9" ht="12.75">
      <c r="A8" s="20" t="s">
        <v>111</v>
      </c>
      <c r="B8" s="19"/>
      <c r="C8" s="19"/>
      <c r="D8" s="19">
        <v>24000</v>
      </c>
      <c r="E8" s="19"/>
      <c r="F8" s="19"/>
      <c r="G8" s="19"/>
      <c r="H8" s="19"/>
      <c r="I8" s="19">
        <f t="shared" si="0"/>
        <v>24000</v>
      </c>
    </row>
    <row r="9" spans="1:9" ht="12.75">
      <c r="A9" s="20" t="s">
        <v>112</v>
      </c>
      <c r="B9" s="19"/>
      <c r="C9" s="19"/>
      <c r="D9" s="19">
        <v>60000</v>
      </c>
      <c r="E9" s="19"/>
      <c r="F9" s="19"/>
      <c r="G9" s="19"/>
      <c r="H9" s="19"/>
      <c r="I9" s="19">
        <f t="shared" si="0"/>
        <v>60000</v>
      </c>
    </row>
    <row r="10" spans="1:9" ht="12.75">
      <c r="A10" s="20" t="s">
        <v>3</v>
      </c>
      <c r="B10" s="19"/>
      <c r="C10" s="19"/>
      <c r="D10" s="19"/>
      <c r="E10" s="19"/>
      <c r="F10" s="19">
        <v>24000</v>
      </c>
      <c r="G10" s="19"/>
      <c r="H10" s="19"/>
      <c r="I10" s="19">
        <f t="shared" si="0"/>
        <v>24000</v>
      </c>
    </row>
    <row r="11" spans="1:9" ht="12.75">
      <c r="A11" s="20" t="s">
        <v>4</v>
      </c>
      <c r="B11" s="19"/>
      <c r="C11" s="19"/>
      <c r="D11" s="19"/>
      <c r="E11" s="19"/>
      <c r="F11" s="19"/>
      <c r="G11" s="19"/>
      <c r="H11" s="19"/>
      <c r="I11" s="19">
        <f t="shared" si="0"/>
        <v>0</v>
      </c>
    </row>
    <row r="12" spans="1:9" ht="12.75">
      <c r="A12" s="20" t="s">
        <v>5</v>
      </c>
      <c r="B12" s="19">
        <f>SUM(B5:B11)</f>
        <v>96000</v>
      </c>
      <c r="C12" s="19">
        <f aca="true" t="shared" si="1" ref="C12:H12">SUM(C5:C11)</f>
        <v>31200</v>
      </c>
      <c r="D12" s="19">
        <f t="shared" si="1"/>
        <v>84000</v>
      </c>
      <c r="E12" s="19">
        <f t="shared" si="1"/>
        <v>84000</v>
      </c>
      <c r="F12" s="19">
        <f t="shared" si="1"/>
        <v>60000</v>
      </c>
      <c r="G12" s="19">
        <f t="shared" si="1"/>
        <v>3000</v>
      </c>
      <c r="H12" s="19">
        <f t="shared" si="1"/>
        <v>9000</v>
      </c>
      <c r="I12" s="19">
        <f>SUM(B12:H12)</f>
        <v>367200</v>
      </c>
    </row>
    <row r="13" spans="1:9" ht="12.75">
      <c r="A13" s="20" t="s">
        <v>6</v>
      </c>
      <c r="B13" s="19"/>
      <c r="C13" s="19"/>
      <c r="D13" s="19"/>
      <c r="E13" s="19"/>
      <c r="F13" s="19"/>
      <c r="G13" s="19"/>
      <c r="H13" s="19"/>
      <c r="I13" s="19">
        <f>SUM(B13:H13)</f>
        <v>0</v>
      </c>
    </row>
    <row r="14" spans="1:9" ht="12.75">
      <c r="A14" s="20" t="s">
        <v>7</v>
      </c>
      <c r="B14" s="19">
        <f>+B12*0.1</f>
        <v>9600</v>
      </c>
      <c r="C14" s="19">
        <f>+C12*0.5</f>
        <v>15600</v>
      </c>
      <c r="D14" s="19"/>
      <c r="E14" s="19">
        <f>+E12*0.1</f>
        <v>8400</v>
      </c>
      <c r="F14" s="19">
        <f>+F12*0.1</f>
        <v>6000</v>
      </c>
      <c r="G14" s="19">
        <f>+G12*0.1</f>
        <v>300</v>
      </c>
      <c r="H14" s="19">
        <f>+H12*0.5</f>
        <v>4500</v>
      </c>
      <c r="I14" s="19">
        <f>SUM(B14:H14)</f>
        <v>44400</v>
      </c>
    </row>
    <row r="15" spans="1:9" ht="12.75">
      <c r="A15" s="20" t="s">
        <v>149</v>
      </c>
      <c r="B15" s="19"/>
      <c r="C15" s="19"/>
      <c r="D15" s="19"/>
      <c r="E15" s="19">
        <v>52920</v>
      </c>
      <c r="F15" s="19"/>
      <c r="G15" s="19"/>
      <c r="H15" s="19"/>
      <c r="I15" s="19">
        <f>SUM(B15:H15)</f>
        <v>52920</v>
      </c>
    </row>
    <row r="16" spans="1:9" ht="12.75">
      <c r="A16" s="20" t="s">
        <v>8</v>
      </c>
      <c r="B16" s="19"/>
      <c r="C16" s="19"/>
      <c r="D16" s="19"/>
      <c r="E16" s="19"/>
      <c r="F16" s="19">
        <v>12000</v>
      </c>
      <c r="G16" s="19">
        <v>1000</v>
      </c>
      <c r="H16" s="19"/>
      <c r="I16" s="19">
        <f>SUM(B16:H16)</f>
        <v>13000</v>
      </c>
    </row>
    <row r="17" spans="1:9" ht="12.75">
      <c r="A17" s="20" t="s">
        <v>9</v>
      </c>
      <c r="B17" s="19">
        <v>2770.56</v>
      </c>
      <c r="C17" s="19">
        <v>479.52</v>
      </c>
      <c r="D17" s="19"/>
      <c r="E17" s="19">
        <v>479.52</v>
      </c>
      <c r="F17" s="19">
        <v>1598.4</v>
      </c>
      <c r="G17" s="19"/>
      <c r="H17" s="19"/>
      <c r="I17" s="19">
        <f>SUM(B17:H17)</f>
        <v>5328</v>
      </c>
    </row>
    <row r="18" spans="1:9" ht="12.75">
      <c r="A18" s="21" t="s">
        <v>10</v>
      </c>
      <c r="B18" s="19">
        <f>-SUM(B14:B17)+B12</f>
        <v>83629.44</v>
      </c>
      <c r="C18" s="19">
        <f aca="true" t="shared" si="2" ref="C18:H18">-SUM(C14:C17)+C12</f>
        <v>15120.48</v>
      </c>
      <c r="D18" s="19">
        <f t="shared" si="2"/>
        <v>84000</v>
      </c>
      <c r="E18" s="19">
        <f t="shared" si="2"/>
        <v>22200.480000000003</v>
      </c>
      <c r="F18" s="19">
        <f t="shared" si="2"/>
        <v>40401.6</v>
      </c>
      <c r="G18" s="19">
        <f t="shared" si="2"/>
        <v>1700</v>
      </c>
      <c r="H18" s="19">
        <f t="shared" si="2"/>
        <v>4500</v>
      </c>
      <c r="I18" s="19">
        <f>SUM(B18:H18)</f>
        <v>251552</v>
      </c>
    </row>
    <row r="19" spans="1:9" ht="12.75">
      <c r="A19" s="20" t="s">
        <v>11</v>
      </c>
      <c r="B19" s="19"/>
      <c r="C19" s="19"/>
      <c r="D19" s="19"/>
      <c r="E19" s="19"/>
      <c r="F19" s="19"/>
      <c r="G19" s="19"/>
      <c r="H19" s="19"/>
      <c r="I19" s="19">
        <f>SUM(B19:H19)</f>
        <v>0</v>
      </c>
    </row>
    <row r="20" spans="1:9" ht="12.75">
      <c r="A20" s="20" t="s">
        <v>12</v>
      </c>
      <c r="B20" s="19">
        <v>4800</v>
      </c>
      <c r="C20" s="19">
        <v>4800</v>
      </c>
      <c r="D20" s="19">
        <v>8640</v>
      </c>
      <c r="E20" s="19">
        <v>9600</v>
      </c>
      <c r="F20" s="19">
        <v>4800</v>
      </c>
      <c r="G20" s="19">
        <v>480</v>
      </c>
      <c r="H20" s="19">
        <v>480</v>
      </c>
      <c r="I20" s="19">
        <f>SUM(B20:H20)</f>
        <v>33600</v>
      </c>
    </row>
    <row r="21" spans="1:9" ht="12.75">
      <c r="A21" s="20" t="s">
        <v>13</v>
      </c>
      <c r="B21" s="19">
        <f>+B20*7.65%</f>
        <v>367.2</v>
      </c>
      <c r="C21" s="19">
        <f aca="true" t="shared" si="3" ref="C21:H21">+C20*7.65%</f>
        <v>367.2</v>
      </c>
      <c r="D21" s="19">
        <f t="shared" si="3"/>
        <v>660.96</v>
      </c>
      <c r="E21" s="19">
        <f t="shared" si="3"/>
        <v>734.4</v>
      </c>
      <c r="F21" s="19">
        <f t="shared" si="3"/>
        <v>367.2</v>
      </c>
      <c r="G21" s="19">
        <f t="shared" si="3"/>
        <v>36.72</v>
      </c>
      <c r="H21" s="19">
        <f t="shared" si="3"/>
        <v>36.72</v>
      </c>
      <c r="I21" s="19">
        <f>SUM(B21:H21)</f>
        <v>2570.3999999999996</v>
      </c>
    </row>
    <row r="22" spans="1:9" ht="12.75">
      <c r="A22" s="20" t="s">
        <v>14</v>
      </c>
      <c r="B22" s="19"/>
      <c r="C22" s="19"/>
      <c r="D22" s="19"/>
      <c r="E22" s="19"/>
      <c r="F22" s="19"/>
      <c r="G22" s="19"/>
      <c r="H22" s="19"/>
      <c r="I22" s="19">
        <f aca="true" t="shared" si="4" ref="I22:I53">SUM(B22:H22)</f>
        <v>0</v>
      </c>
    </row>
    <row r="23" spans="1:9" ht="12.75">
      <c r="A23" s="20" t="s">
        <v>15</v>
      </c>
      <c r="B23" s="19"/>
      <c r="C23" s="19"/>
      <c r="D23" s="19"/>
      <c r="E23" s="19"/>
      <c r="F23" s="19"/>
      <c r="G23" s="19"/>
      <c r="H23" s="19"/>
      <c r="I23" s="19">
        <f t="shared" si="4"/>
        <v>0</v>
      </c>
    </row>
    <row r="24" spans="1:9" ht="12.75">
      <c r="A24" s="20" t="s">
        <v>16</v>
      </c>
      <c r="B24" s="19"/>
      <c r="C24" s="19"/>
      <c r="D24" s="19"/>
      <c r="E24" s="19"/>
      <c r="F24" s="19"/>
      <c r="G24" s="19"/>
      <c r="H24" s="19"/>
      <c r="I24" s="19">
        <f t="shared" si="4"/>
        <v>0</v>
      </c>
    </row>
    <row r="25" spans="1:9" ht="12.75">
      <c r="A25" s="20" t="s">
        <v>17</v>
      </c>
      <c r="B25" s="19">
        <f>+Staff!B30</f>
        <v>6000</v>
      </c>
      <c r="C25" s="19"/>
      <c r="D25" s="19"/>
      <c r="E25" s="19"/>
      <c r="F25" s="19"/>
      <c r="G25" s="19"/>
      <c r="H25" s="19"/>
      <c r="I25" s="19">
        <f t="shared" si="4"/>
        <v>6000</v>
      </c>
    </row>
    <row r="26" spans="1:9" ht="12.75">
      <c r="A26" s="20" t="s">
        <v>18</v>
      </c>
      <c r="B26" s="19">
        <f aca="true" t="shared" si="5" ref="B26:H26">SUM(B19:B25)</f>
        <v>11167.2</v>
      </c>
      <c r="C26" s="19">
        <f t="shared" si="5"/>
        <v>5167.2</v>
      </c>
      <c r="D26" s="19">
        <f t="shared" si="5"/>
        <v>9300.96</v>
      </c>
      <c r="E26" s="19">
        <f t="shared" si="5"/>
        <v>10334.4</v>
      </c>
      <c r="F26" s="19">
        <f t="shared" si="5"/>
        <v>5167.2</v>
      </c>
      <c r="G26" s="19">
        <f t="shared" si="5"/>
        <v>516.72</v>
      </c>
      <c r="H26" s="19">
        <f t="shared" si="5"/>
        <v>516.72</v>
      </c>
      <c r="I26" s="19">
        <f t="shared" si="4"/>
        <v>42170.4</v>
      </c>
    </row>
    <row r="27" spans="1:9" ht="12.75">
      <c r="A27" s="20" t="s">
        <v>19</v>
      </c>
      <c r="B27" s="19"/>
      <c r="C27" s="19"/>
      <c r="D27" s="19"/>
      <c r="E27" s="19"/>
      <c r="F27" s="19"/>
      <c r="G27" s="19"/>
      <c r="H27" s="19"/>
      <c r="I27" s="19">
        <f t="shared" si="4"/>
        <v>0</v>
      </c>
    </row>
    <row r="28" spans="1:9" ht="12.75">
      <c r="A28" s="20" t="s">
        <v>20</v>
      </c>
      <c r="B28" s="19"/>
      <c r="C28" s="19"/>
      <c r="D28" s="19"/>
      <c r="E28" s="19"/>
      <c r="F28" s="19"/>
      <c r="G28" s="19"/>
      <c r="H28" s="19"/>
      <c r="I28" s="19">
        <f t="shared" si="4"/>
        <v>0</v>
      </c>
    </row>
    <row r="29" spans="1:9" ht="12.75">
      <c r="A29" s="20" t="s">
        <v>21</v>
      </c>
      <c r="B29" s="19"/>
      <c r="C29" s="19"/>
      <c r="D29" s="19"/>
      <c r="E29" s="19"/>
      <c r="F29" s="19"/>
      <c r="G29" s="19"/>
      <c r="H29" s="19"/>
      <c r="I29" s="19">
        <f t="shared" si="4"/>
        <v>0</v>
      </c>
    </row>
    <row r="30" spans="1:9" ht="12.75">
      <c r="A30" s="20" t="s">
        <v>114</v>
      </c>
      <c r="B30" s="19"/>
      <c r="C30" s="19"/>
      <c r="D30" s="19"/>
      <c r="E30" s="19"/>
      <c r="F30" s="19"/>
      <c r="G30" s="19"/>
      <c r="H30" s="19"/>
      <c r="I30" s="19">
        <f t="shared" si="4"/>
        <v>0</v>
      </c>
    </row>
    <row r="31" spans="1:9" ht="12.75">
      <c r="A31" s="20" t="s">
        <v>113</v>
      </c>
      <c r="B31" s="19"/>
      <c r="C31" s="19"/>
      <c r="D31" s="19"/>
      <c r="E31" s="19"/>
      <c r="F31" s="19"/>
      <c r="G31" s="19"/>
      <c r="H31" s="19"/>
      <c r="I31" s="19">
        <f t="shared" si="4"/>
        <v>0</v>
      </c>
    </row>
    <row r="32" spans="1:9" ht="12.75">
      <c r="A32" s="20" t="s">
        <v>22</v>
      </c>
      <c r="B32" s="19"/>
      <c r="C32" s="19"/>
      <c r="D32" s="19"/>
      <c r="E32" s="19"/>
      <c r="F32" s="19"/>
      <c r="G32" s="19"/>
      <c r="H32" s="19"/>
      <c r="I32" s="19">
        <f t="shared" si="4"/>
        <v>0</v>
      </c>
    </row>
    <row r="33" spans="1:9" ht="12.75">
      <c r="A33" s="20" t="s">
        <v>23</v>
      </c>
      <c r="B33" s="19"/>
      <c r="C33" s="19"/>
      <c r="D33" s="19"/>
      <c r="E33" s="19"/>
      <c r="F33" s="19"/>
      <c r="G33" s="19"/>
      <c r="H33" s="19"/>
      <c r="I33" s="19">
        <f t="shared" si="4"/>
        <v>0</v>
      </c>
    </row>
    <row r="34" spans="1:9" ht="12.75">
      <c r="A34" s="20" t="s">
        <v>24</v>
      </c>
      <c r="B34" s="19"/>
      <c r="C34" s="19"/>
      <c r="D34" s="19"/>
      <c r="E34" s="19"/>
      <c r="F34" s="19"/>
      <c r="G34" s="19"/>
      <c r="H34" s="19"/>
      <c r="I34" s="19">
        <f t="shared" si="4"/>
        <v>0</v>
      </c>
    </row>
    <row r="35" spans="1:9" ht="12.75">
      <c r="A35" s="20" t="s">
        <v>73</v>
      </c>
      <c r="B35" s="19"/>
      <c r="C35" s="19"/>
      <c r="D35" s="19"/>
      <c r="E35" s="19"/>
      <c r="F35" s="19"/>
      <c r="G35" s="19"/>
      <c r="H35" s="19"/>
      <c r="I35" s="19">
        <f t="shared" si="4"/>
        <v>0</v>
      </c>
    </row>
    <row r="36" spans="1:9" ht="12.75">
      <c r="A36" s="20" t="s">
        <v>25</v>
      </c>
      <c r="B36" s="19"/>
      <c r="C36" s="19"/>
      <c r="D36" s="19"/>
      <c r="E36" s="19"/>
      <c r="F36" s="19"/>
      <c r="G36" s="19"/>
      <c r="H36" s="19"/>
      <c r="I36" s="19">
        <f t="shared" si="4"/>
        <v>0</v>
      </c>
    </row>
    <row r="37" spans="1:9" ht="12.75">
      <c r="A37" s="20" t="s">
        <v>26</v>
      </c>
      <c r="B37" s="19">
        <v>500</v>
      </c>
      <c r="C37" s="19">
        <v>100</v>
      </c>
      <c r="D37" s="19">
        <v>500</v>
      </c>
      <c r="E37" s="19"/>
      <c r="F37" s="19">
        <v>100</v>
      </c>
      <c r="G37" s="19"/>
      <c r="H37" s="19"/>
      <c r="I37" s="19">
        <f t="shared" si="4"/>
        <v>1200</v>
      </c>
    </row>
    <row r="38" spans="1:9" ht="12.75">
      <c r="A38" s="20" t="s">
        <v>27</v>
      </c>
      <c r="B38" s="19"/>
      <c r="C38" s="19"/>
      <c r="D38" s="19"/>
      <c r="E38" s="19"/>
      <c r="F38" s="19"/>
      <c r="G38" s="19"/>
      <c r="H38" s="19"/>
      <c r="I38" s="19">
        <f t="shared" si="4"/>
        <v>0</v>
      </c>
    </row>
    <row r="39" spans="1:9" ht="12.75">
      <c r="A39" s="20" t="s">
        <v>28</v>
      </c>
      <c r="B39" s="19"/>
      <c r="C39" s="19"/>
      <c r="D39" s="19"/>
      <c r="E39" s="19"/>
      <c r="F39" s="19">
        <v>3600</v>
      </c>
      <c r="G39" s="19"/>
      <c r="H39" s="19"/>
      <c r="I39" s="19">
        <f t="shared" si="4"/>
        <v>3600</v>
      </c>
    </row>
    <row r="40" spans="1:9" ht="12.75">
      <c r="A40" s="20" t="s">
        <v>115</v>
      </c>
      <c r="B40" s="19"/>
      <c r="C40" s="19"/>
      <c r="D40" s="19"/>
      <c r="E40" s="19"/>
      <c r="F40" s="19"/>
      <c r="G40" s="19"/>
      <c r="H40" s="19"/>
      <c r="I40" s="19">
        <f t="shared" si="4"/>
        <v>0</v>
      </c>
    </row>
    <row r="41" spans="1:9" ht="12.75">
      <c r="A41" s="20" t="s">
        <v>116</v>
      </c>
      <c r="B41" s="19"/>
      <c r="C41" s="19"/>
      <c r="D41" s="19"/>
      <c r="E41" s="19"/>
      <c r="F41" s="19"/>
      <c r="G41" s="19"/>
      <c r="H41" s="19"/>
      <c r="I41" s="19">
        <f t="shared" si="4"/>
        <v>0</v>
      </c>
    </row>
    <row r="42" spans="1:9" ht="12.75">
      <c r="A42" s="20" t="s">
        <v>117</v>
      </c>
      <c r="B42" s="19"/>
      <c r="C42" s="19"/>
      <c r="D42" s="19"/>
      <c r="E42" s="19"/>
      <c r="F42" s="19"/>
      <c r="G42" s="19"/>
      <c r="H42" s="19"/>
      <c r="I42" s="19">
        <f t="shared" si="4"/>
        <v>0</v>
      </c>
    </row>
    <row r="43" spans="1:9" ht="12.75">
      <c r="A43" s="20" t="s">
        <v>29</v>
      </c>
      <c r="B43" s="19"/>
      <c r="C43" s="19">
        <v>1200</v>
      </c>
      <c r="D43" s="19"/>
      <c r="E43" s="19"/>
      <c r="F43" s="19">
        <v>2400</v>
      </c>
      <c r="G43" s="19"/>
      <c r="H43" s="19"/>
      <c r="I43" s="19">
        <f t="shared" si="4"/>
        <v>3600</v>
      </c>
    </row>
    <row r="44" spans="1:9" ht="12.75">
      <c r="A44" s="20" t="s">
        <v>30</v>
      </c>
      <c r="B44" s="19"/>
      <c r="C44" s="19"/>
      <c r="D44" s="19"/>
      <c r="E44" s="19"/>
      <c r="F44" s="19"/>
      <c r="G44" s="19"/>
      <c r="H44" s="19"/>
      <c r="I44" s="19">
        <f t="shared" si="4"/>
        <v>0</v>
      </c>
    </row>
    <row r="45" spans="1:9" ht="12.75">
      <c r="A45" s="20" t="s">
        <v>79</v>
      </c>
      <c r="B45" s="19"/>
      <c r="C45" s="19">
        <v>1681.3333333333333</v>
      </c>
      <c r="D45" s="19"/>
      <c r="E45" s="19"/>
      <c r="F45" s="19"/>
      <c r="G45" s="19"/>
      <c r="H45" s="19"/>
      <c r="I45" s="19">
        <f t="shared" si="4"/>
        <v>1681.3333333333333</v>
      </c>
    </row>
    <row r="46" spans="1:9" ht="12.75">
      <c r="A46" s="20" t="s">
        <v>32</v>
      </c>
      <c r="B46" s="19">
        <v>100</v>
      </c>
      <c r="C46" s="19">
        <v>918.6666666666666</v>
      </c>
      <c r="D46" s="19">
        <v>100</v>
      </c>
      <c r="E46" s="19"/>
      <c r="F46" s="19">
        <v>200</v>
      </c>
      <c r="G46" s="19"/>
      <c r="H46" s="19"/>
      <c r="I46" s="19">
        <f t="shared" si="4"/>
        <v>1318.6666666666665</v>
      </c>
    </row>
    <row r="47" spans="1:9" ht="12.75">
      <c r="A47" s="20" t="s">
        <v>31</v>
      </c>
      <c r="B47" s="19">
        <v>200</v>
      </c>
      <c r="C47" s="19"/>
      <c r="D47" s="19">
        <v>200</v>
      </c>
      <c r="E47" s="19"/>
      <c r="F47" s="19">
        <v>200</v>
      </c>
      <c r="G47" s="19"/>
      <c r="H47" s="19"/>
      <c r="I47" s="19">
        <f t="shared" si="4"/>
        <v>600</v>
      </c>
    </row>
    <row r="48" spans="1:9" ht="12.75">
      <c r="A48" s="20" t="s">
        <v>33</v>
      </c>
      <c r="B48" s="19">
        <v>100</v>
      </c>
      <c r="C48" s="19"/>
      <c r="D48" s="19"/>
      <c r="E48" s="19"/>
      <c r="F48" s="19"/>
      <c r="G48" s="19"/>
      <c r="H48" s="19"/>
      <c r="I48" s="19">
        <f t="shared" si="4"/>
        <v>100</v>
      </c>
    </row>
    <row r="49" spans="1:9" ht="12.75">
      <c r="A49" s="20" t="s">
        <v>75</v>
      </c>
      <c r="B49" s="19"/>
      <c r="C49" s="19"/>
      <c r="D49" s="19"/>
      <c r="E49" s="19"/>
      <c r="F49" s="19"/>
      <c r="G49" s="19"/>
      <c r="H49" s="19"/>
      <c r="I49" s="19">
        <f t="shared" si="4"/>
        <v>0</v>
      </c>
    </row>
    <row r="50" spans="1:9" ht="12.75">
      <c r="A50" s="20" t="s">
        <v>34</v>
      </c>
      <c r="B50" s="19"/>
      <c r="C50" s="19"/>
      <c r="D50" s="19"/>
      <c r="E50" s="19"/>
      <c r="F50" s="19"/>
      <c r="G50" s="19"/>
      <c r="H50" s="19"/>
      <c r="I50" s="19">
        <f t="shared" si="4"/>
        <v>0</v>
      </c>
    </row>
    <row r="51" spans="1:9" ht="12.75">
      <c r="A51" s="20" t="s">
        <v>80</v>
      </c>
      <c r="B51" s="19" t="s">
        <v>74</v>
      </c>
      <c r="C51" s="19"/>
      <c r="D51" s="19"/>
      <c r="E51" s="19"/>
      <c r="F51" s="19"/>
      <c r="G51" s="19"/>
      <c r="H51" s="19"/>
      <c r="I51" s="19">
        <f t="shared" si="4"/>
        <v>0</v>
      </c>
    </row>
    <row r="52" spans="1:9" ht="12.75">
      <c r="A52" s="20" t="s">
        <v>35</v>
      </c>
      <c r="B52" s="19"/>
      <c r="C52" s="19"/>
      <c r="D52" s="19"/>
      <c r="E52" s="19"/>
      <c r="F52" s="19"/>
      <c r="G52" s="19"/>
      <c r="H52" s="19"/>
      <c r="I52" s="19">
        <f t="shared" si="4"/>
        <v>0</v>
      </c>
    </row>
    <row r="53" spans="1:9" ht="12.75">
      <c r="A53" s="20" t="s">
        <v>78</v>
      </c>
      <c r="B53" s="19"/>
      <c r="C53" s="19"/>
      <c r="D53" s="19"/>
      <c r="E53" s="19"/>
      <c r="F53" s="19"/>
      <c r="G53" s="19"/>
      <c r="H53" s="19"/>
      <c r="I53" s="19">
        <f t="shared" si="4"/>
        <v>0</v>
      </c>
    </row>
    <row r="54" spans="1:9" ht="12.75">
      <c r="A54" s="20" t="s">
        <v>77</v>
      </c>
      <c r="B54" s="19">
        <f aca="true" t="shared" si="6" ref="B54:I54">SUM(B26:B53)</f>
        <v>12067.2</v>
      </c>
      <c r="C54" s="19">
        <f t="shared" si="6"/>
        <v>9067.199999999999</v>
      </c>
      <c r="D54" s="19">
        <f t="shared" si="6"/>
        <v>10100.96</v>
      </c>
      <c r="E54" s="19">
        <f t="shared" si="6"/>
        <v>10334.4</v>
      </c>
      <c r="F54" s="19">
        <f t="shared" si="6"/>
        <v>11667.2</v>
      </c>
      <c r="G54" s="19">
        <f t="shared" si="6"/>
        <v>516.72</v>
      </c>
      <c r="H54" s="19">
        <f t="shared" si="6"/>
        <v>516.72</v>
      </c>
      <c r="I54" s="19">
        <f t="shared" si="6"/>
        <v>54270.4</v>
      </c>
    </row>
    <row r="55" spans="1:9" ht="12.75">
      <c r="A55" s="20" t="s">
        <v>76</v>
      </c>
      <c r="B55" s="19">
        <f aca="true" t="shared" si="7" ref="B55:I55">B18-B54</f>
        <v>71562.24</v>
      </c>
      <c r="C55" s="19">
        <f t="shared" si="7"/>
        <v>6053.280000000001</v>
      </c>
      <c r="D55" s="19">
        <f t="shared" si="7"/>
        <v>73899.04000000001</v>
      </c>
      <c r="E55" s="19">
        <f t="shared" si="7"/>
        <v>11866.080000000004</v>
      </c>
      <c r="F55" s="19">
        <f t="shared" si="7"/>
        <v>28734.399999999998</v>
      </c>
      <c r="G55" s="19">
        <f t="shared" si="7"/>
        <v>1183.28</v>
      </c>
      <c r="H55" s="19">
        <f t="shared" si="7"/>
        <v>3983.2799999999997</v>
      </c>
      <c r="I55" s="19">
        <f t="shared" si="7"/>
        <v>197281.6</v>
      </c>
    </row>
  </sheetData>
  <printOptions gridLines="1"/>
  <pageMargins left="0.5" right="0.25" top="0.75" bottom="0.25" header="0.25" footer="0.5"/>
  <pageSetup horizontalDpi="600" verticalDpi="600" orientation="portrait" r:id="rId1"/>
  <headerFooter alignWithMargins="0">
    <oddHeader>&amp;CGREEN PARTY OF THE UNITED STATES
FUNDRAISING PLAN-Tier 1
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7109375" style="15" customWidth="1"/>
    <col min="2" max="16384" width="11.421875" style="14" customWidth="1"/>
  </cols>
  <sheetData>
    <row r="1" spans="2:7" ht="12.75">
      <c r="B1" s="14" t="s">
        <v>83</v>
      </c>
      <c r="C1" s="14" t="s">
        <v>85</v>
      </c>
      <c r="D1" s="14" t="s">
        <v>87</v>
      </c>
      <c r="E1" s="14" t="s">
        <v>89</v>
      </c>
      <c r="F1" s="14" t="s">
        <v>90</v>
      </c>
      <c r="G1" s="14" t="s">
        <v>68</v>
      </c>
    </row>
    <row r="2" spans="2:7" ht="12.75">
      <c r="B2" s="14" t="s">
        <v>84</v>
      </c>
      <c r="C2" s="14" t="s">
        <v>86</v>
      </c>
      <c r="D2" s="14" t="s">
        <v>88</v>
      </c>
      <c r="G2" s="14" t="s">
        <v>118</v>
      </c>
    </row>
    <row r="4" ht="12.75">
      <c r="A4" s="15" t="s">
        <v>0</v>
      </c>
    </row>
    <row r="5" spans="1:7" ht="12.75">
      <c r="A5" s="15" t="s">
        <v>1</v>
      </c>
      <c r="G5" s="14">
        <f>SUM(B5:F5)</f>
        <v>0</v>
      </c>
    </row>
    <row r="6" spans="1:7" ht="12.75">
      <c r="A6" s="15" t="s">
        <v>2</v>
      </c>
      <c r="G6" s="14">
        <f aca="true" t="shared" si="0" ref="G6:G55">SUM(B6:F6)</f>
        <v>0</v>
      </c>
    </row>
    <row r="7" spans="1:7" ht="12.75">
      <c r="A7" s="15" t="s">
        <v>110</v>
      </c>
      <c r="B7" s="14">
        <v>3000</v>
      </c>
      <c r="E7" s="14">
        <v>3378</v>
      </c>
      <c r="G7" s="14">
        <f t="shared" si="0"/>
        <v>6378</v>
      </c>
    </row>
    <row r="8" spans="1:7" ht="12.75">
      <c r="A8" s="15" t="s">
        <v>111</v>
      </c>
      <c r="G8" s="14">
        <f t="shared" si="0"/>
        <v>0</v>
      </c>
    </row>
    <row r="9" spans="1:7" ht="12.75">
      <c r="A9" s="15" t="s">
        <v>112</v>
      </c>
      <c r="G9" s="14">
        <f t="shared" si="0"/>
        <v>0</v>
      </c>
    </row>
    <row r="10" spans="1:7" ht="12.75">
      <c r="A10" s="15" t="s">
        <v>3</v>
      </c>
      <c r="G10" s="14">
        <f t="shared" si="0"/>
        <v>0</v>
      </c>
    </row>
    <row r="11" spans="1:7" ht="12.75">
      <c r="A11" s="15" t="s">
        <v>4</v>
      </c>
      <c r="G11" s="14">
        <f t="shared" si="0"/>
        <v>0</v>
      </c>
    </row>
    <row r="12" spans="1:7" ht="12.75">
      <c r="A12" s="15" t="s">
        <v>5</v>
      </c>
      <c r="B12" s="14">
        <f>SUM(B5:B11)</f>
        <v>3000</v>
      </c>
      <c r="C12" s="14">
        <f>SUM(C5:C11)</f>
        <v>0</v>
      </c>
      <c r="D12" s="14">
        <f>SUM(D5:D11)</f>
        <v>0</v>
      </c>
      <c r="E12" s="14">
        <f>SUM(E5:E11)</f>
        <v>3378</v>
      </c>
      <c r="F12" s="14">
        <f>SUM(F5:F11)</f>
        <v>0</v>
      </c>
      <c r="G12" s="14">
        <f t="shared" si="0"/>
        <v>6378</v>
      </c>
    </row>
    <row r="13" ht="12.75">
      <c r="A13" s="15" t="s">
        <v>6</v>
      </c>
    </row>
    <row r="14" spans="1:7" ht="12.75">
      <c r="A14" s="15" t="s">
        <v>7</v>
      </c>
      <c r="G14" s="14">
        <f t="shared" si="0"/>
        <v>0</v>
      </c>
    </row>
    <row r="15" spans="1:7" ht="12.75">
      <c r="A15" s="15" t="s">
        <v>149</v>
      </c>
      <c r="G15" s="14">
        <f t="shared" si="0"/>
        <v>0</v>
      </c>
    </row>
    <row r="16" spans="1:7" ht="12.75">
      <c r="A16" s="15" t="s">
        <v>8</v>
      </c>
      <c r="G16" s="14">
        <f t="shared" si="0"/>
        <v>0</v>
      </c>
    </row>
    <row r="17" spans="1:7" ht="12.75">
      <c r="A17" s="15" t="s">
        <v>9</v>
      </c>
      <c r="G17" s="14">
        <f t="shared" si="0"/>
        <v>0</v>
      </c>
    </row>
    <row r="18" spans="1:7" ht="12.75">
      <c r="A18" s="16" t="s">
        <v>10</v>
      </c>
      <c r="B18" s="14">
        <f>SUM(B12-B14-B15-B16-B17)</f>
        <v>3000</v>
      </c>
      <c r="C18" s="14">
        <f>SUM(C12-C14-C15-C16-C17)</f>
        <v>0</v>
      </c>
      <c r="D18" s="14">
        <f>SUM(D12-D14-D15-D16-D17)</f>
        <v>0</v>
      </c>
      <c r="E18" s="14">
        <f>SUM(E12-E14-E15-E16-E17)</f>
        <v>3378</v>
      </c>
      <c r="F18" s="14">
        <f>SUM(F12-F14-F15-F16-F17)</f>
        <v>0</v>
      </c>
      <c r="G18" s="14">
        <f t="shared" si="0"/>
        <v>6378</v>
      </c>
    </row>
    <row r="19" ht="12.75">
      <c r="A19" s="15" t="s">
        <v>11</v>
      </c>
    </row>
    <row r="20" spans="1:7" ht="12.75">
      <c r="A20" s="15" t="s">
        <v>12</v>
      </c>
      <c r="B20" s="14">
        <f>+Staff!C13</f>
        <v>24000</v>
      </c>
      <c r="G20" s="14">
        <f t="shared" si="0"/>
        <v>24000</v>
      </c>
    </row>
    <row r="21" spans="1:7" ht="12.75">
      <c r="A21" s="15" t="s">
        <v>13</v>
      </c>
      <c r="B21" s="14">
        <f>7.65%*B20</f>
        <v>1836</v>
      </c>
      <c r="G21" s="14">
        <f t="shared" si="0"/>
        <v>1836</v>
      </c>
    </row>
    <row r="22" spans="1:7" ht="12.75">
      <c r="A22" s="15" t="s">
        <v>14</v>
      </c>
      <c r="G22" s="14">
        <f t="shared" si="0"/>
        <v>0</v>
      </c>
    </row>
    <row r="23" spans="1:7" ht="12.75">
      <c r="A23" s="15" t="s">
        <v>15</v>
      </c>
      <c r="G23" s="14">
        <f t="shared" si="0"/>
        <v>0</v>
      </c>
    </row>
    <row r="24" spans="1:7" ht="12.75">
      <c r="A24" s="15" t="s">
        <v>16</v>
      </c>
      <c r="G24" s="14">
        <f t="shared" si="0"/>
        <v>0</v>
      </c>
    </row>
    <row r="25" spans="1:7" ht="12.75">
      <c r="A25" s="15" t="s">
        <v>17</v>
      </c>
      <c r="B25" s="14">
        <f>+Staff!B38</f>
        <v>1600</v>
      </c>
      <c r="G25" s="14">
        <f t="shared" si="0"/>
        <v>1600</v>
      </c>
    </row>
    <row r="26" spans="1:7" ht="12.75">
      <c r="A26" s="15" t="s">
        <v>18</v>
      </c>
      <c r="B26" s="14">
        <f>SUM(B20:B25)</f>
        <v>27436</v>
      </c>
      <c r="C26" s="14">
        <f>SUM(C20:C25)</f>
        <v>0</v>
      </c>
      <c r="D26" s="14">
        <f>SUM(D20:D25)</f>
        <v>0</v>
      </c>
      <c r="E26" s="14">
        <f>SUM(E20:E25)</f>
        <v>0</v>
      </c>
      <c r="F26" s="14">
        <f>SUM(F20:F25)</f>
        <v>0</v>
      </c>
      <c r="G26" s="14">
        <f t="shared" si="0"/>
        <v>27436</v>
      </c>
    </row>
    <row r="27" ht="12.75">
      <c r="A27" s="15" t="s">
        <v>19</v>
      </c>
    </row>
    <row r="28" spans="1:7" ht="12.75">
      <c r="A28" s="15" t="s">
        <v>20</v>
      </c>
      <c r="G28" s="14">
        <f t="shared" si="0"/>
        <v>0</v>
      </c>
    </row>
    <row r="29" spans="1:7" ht="12.75">
      <c r="A29" s="15" t="s">
        <v>21</v>
      </c>
      <c r="G29" s="14">
        <f t="shared" si="0"/>
        <v>0</v>
      </c>
    </row>
    <row r="30" ht="12.75">
      <c r="A30" s="15" t="s">
        <v>114</v>
      </c>
    </row>
    <row r="31" spans="1:7" ht="12.75">
      <c r="A31" s="15" t="s">
        <v>113</v>
      </c>
      <c r="B31" s="14">
        <v>2500</v>
      </c>
      <c r="G31" s="14">
        <f t="shared" si="0"/>
        <v>2500</v>
      </c>
    </row>
    <row r="32" spans="1:7" ht="12.75">
      <c r="A32" s="15" t="s">
        <v>22</v>
      </c>
      <c r="G32" s="14">
        <f t="shared" si="0"/>
        <v>0</v>
      </c>
    </row>
    <row r="33" spans="1:7" ht="12.75">
      <c r="A33" s="15" t="s">
        <v>23</v>
      </c>
      <c r="G33" s="14">
        <f t="shared" si="0"/>
        <v>0</v>
      </c>
    </row>
    <row r="34" spans="1:7" ht="12.75">
      <c r="A34" s="15" t="s">
        <v>24</v>
      </c>
      <c r="G34" s="14">
        <f t="shared" si="0"/>
        <v>0</v>
      </c>
    </row>
    <row r="35" ht="12.75">
      <c r="A35" s="15" t="s">
        <v>73</v>
      </c>
    </row>
    <row r="36" ht="12.75">
      <c r="A36" s="15" t="s">
        <v>25</v>
      </c>
    </row>
    <row r="37" spans="1:7" ht="12.75">
      <c r="A37" s="15" t="s">
        <v>26</v>
      </c>
      <c r="B37" s="14">
        <v>600</v>
      </c>
      <c r="E37" s="14">
        <v>50</v>
      </c>
      <c r="G37" s="14">
        <f t="shared" si="0"/>
        <v>650</v>
      </c>
    </row>
    <row r="38" spans="1:7" ht="12.75">
      <c r="A38" s="15" t="s">
        <v>27</v>
      </c>
      <c r="G38" s="14">
        <f t="shared" si="0"/>
        <v>0</v>
      </c>
    </row>
    <row r="39" spans="1:7" ht="12.75">
      <c r="A39" s="15" t="s">
        <v>28</v>
      </c>
      <c r="G39" s="14">
        <f t="shared" si="0"/>
        <v>0</v>
      </c>
    </row>
    <row r="40" spans="1:7" ht="12.75">
      <c r="A40" s="15" t="s">
        <v>115</v>
      </c>
      <c r="B40" s="14">
        <v>1350</v>
      </c>
      <c r="G40" s="14">
        <f t="shared" si="0"/>
        <v>1350</v>
      </c>
    </row>
    <row r="41" spans="1:7" ht="12.75">
      <c r="A41" s="15" t="s">
        <v>116</v>
      </c>
      <c r="G41" s="14">
        <f t="shared" si="0"/>
        <v>0</v>
      </c>
    </row>
    <row r="42" spans="1:7" ht="12.75">
      <c r="A42" s="15" t="s">
        <v>117</v>
      </c>
      <c r="B42" s="14">
        <v>200</v>
      </c>
      <c r="G42" s="14">
        <f t="shared" si="0"/>
        <v>200</v>
      </c>
    </row>
    <row r="43" spans="1:7" ht="12.75">
      <c r="A43" s="15" t="s">
        <v>29</v>
      </c>
      <c r="B43" s="14">
        <v>3000</v>
      </c>
      <c r="G43" s="14">
        <f t="shared" si="0"/>
        <v>3000</v>
      </c>
    </row>
    <row r="44" spans="1:7" ht="12.75">
      <c r="A44" s="15" t="s">
        <v>30</v>
      </c>
      <c r="B44" s="14">
        <v>1000</v>
      </c>
      <c r="E44" s="14">
        <v>2500</v>
      </c>
      <c r="G44" s="14">
        <f t="shared" si="0"/>
        <v>3500</v>
      </c>
    </row>
    <row r="45" spans="1:7" ht="12.75">
      <c r="A45" s="15" t="s">
        <v>79</v>
      </c>
      <c r="G45" s="14">
        <f t="shared" si="0"/>
        <v>0</v>
      </c>
    </row>
    <row r="46" spans="1:7" ht="12.75">
      <c r="A46" s="15" t="s">
        <v>32</v>
      </c>
      <c r="G46" s="14">
        <f t="shared" si="0"/>
        <v>0</v>
      </c>
    </row>
    <row r="47" spans="1:7" ht="12.75">
      <c r="A47" s="15" t="s">
        <v>31</v>
      </c>
      <c r="G47" s="14">
        <f t="shared" si="0"/>
        <v>0</v>
      </c>
    </row>
    <row r="48" spans="1:7" ht="12.75">
      <c r="A48" s="15" t="s">
        <v>33</v>
      </c>
      <c r="G48" s="14">
        <f t="shared" si="0"/>
        <v>0</v>
      </c>
    </row>
    <row r="49" spans="1:7" ht="12.75">
      <c r="A49" s="15" t="s">
        <v>75</v>
      </c>
      <c r="G49" s="14">
        <f t="shared" si="0"/>
        <v>0</v>
      </c>
    </row>
    <row r="50" spans="1:7" ht="12.75">
      <c r="A50" s="15" t="s">
        <v>34</v>
      </c>
      <c r="G50" s="14">
        <f t="shared" si="0"/>
        <v>0</v>
      </c>
    </row>
    <row r="51" spans="1:7" ht="12.75">
      <c r="A51" s="15" t="s">
        <v>80</v>
      </c>
      <c r="B51" s="14" t="s">
        <v>74</v>
      </c>
      <c r="G51" s="14">
        <f t="shared" si="0"/>
        <v>0</v>
      </c>
    </row>
    <row r="52" spans="1:7" ht="12.75">
      <c r="A52" s="15" t="s">
        <v>35</v>
      </c>
      <c r="G52" s="14">
        <f t="shared" si="0"/>
        <v>0</v>
      </c>
    </row>
    <row r="53" spans="1:7" ht="12.75">
      <c r="A53" s="15" t="s">
        <v>78</v>
      </c>
      <c r="C53" s="14">
        <v>200</v>
      </c>
      <c r="G53" s="14">
        <f t="shared" si="0"/>
        <v>200</v>
      </c>
    </row>
    <row r="54" spans="1:7" ht="12.75">
      <c r="A54" s="15" t="s">
        <v>77</v>
      </c>
      <c r="B54" s="14">
        <f>SUM(B26:B53)</f>
        <v>36086</v>
      </c>
      <c r="C54" s="14">
        <f>SUM(C26:C53)</f>
        <v>200</v>
      </c>
      <c r="D54" s="14">
        <f>SUM(D26:D53)</f>
        <v>0</v>
      </c>
      <c r="E54" s="14">
        <f>SUM(E26:E53)</f>
        <v>2550</v>
      </c>
      <c r="F54" s="14">
        <f>SUM(F26:F53)</f>
        <v>0</v>
      </c>
      <c r="G54" s="14">
        <f t="shared" si="0"/>
        <v>38836</v>
      </c>
    </row>
    <row r="55" spans="1:7" ht="12.75">
      <c r="A55" s="15" t="s">
        <v>76</v>
      </c>
      <c r="B55" s="14">
        <f>B18-B54</f>
        <v>-33086</v>
      </c>
      <c r="C55" s="14">
        <f>C18-C54</f>
        <v>-200</v>
      </c>
      <c r="D55" s="14">
        <f>D18-D54</f>
        <v>0</v>
      </c>
      <c r="E55" s="14">
        <f>E18-E54</f>
        <v>828</v>
      </c>
      <c r="F55" s="14">
        <f>F18-F54</f>
        <v>0</v>
      </c>
      <c r="G55" s="14">
        <f t="shared" si="0"/>
        <v>-32458</v>
      </c>
    </row>
  </sheetData>
  <printOptions gridLines="1"/>
  <pageMargins left="0.5" right="0.25" top="0.75" bottom="0.25" header="0.25" footer="0.5"/>
  <pageSetup horizontalDpi="600" verticalDpi="600" orientation="portrait" r:id="rId1"/>
  <headerFooter alignWithMargins="0">
    <oddHeader>&amp;CGREEN PARTY OF THE UNITED STATES
ELECTORAL ACTIVITIES-Tier 1
2006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28125" style="0" customWidth="1"/>
    <col min="4" max="4" width="11.8515625" style="0" customWidth="1"/>
    <col min="5" max="5" width="11.7109375" style="0" customWidth="1"/>
    <col min="6" max="6" width="10.57421875" style="0" customWidth="1"/>
  </cols>
  <sheetData>
    <row r="1" spans="2:6" ht="12.75">
      <c r="B1" t="s">
        <v>71</v>
      </c>
      <c r="C1" t="s">
        <v>93</v>
      </c>
      <c r="D1" t="s">
        <v>91</v>
      </c>
      <c r="E1" t="s">
        <v>94</v>
      </c>
      <c r="F1" t="s">
        <v>69</v>
      </c>
    </row>
    <row r="2" spans="2:6" ht="12.75">
      <c r="B2" t="s">
        <v>187</v>
      </c>
      <c r="C2" t="s">
        <v>187</v>
      </c>
      <c r="D2" t="s">
        <v>92</v>
      </c>
      <c r="F2" t="s">
        <v>118</v>
      </c>
    </row>
    <row r="4" ht="12.75">
      <c r="A4" s="2" t="s">
        <v>0</v>
      </c>
    </row>
    <row r="5" spans="1:6" ht="12.75">
      <c r="A5" s="2" t="s">
        <v>1</v>
      </c>
      <c r="B5">
        <f>+'Outreach sub sch'!G5</f>
        <v>0</v>
      </c>
      <c r="C5">
        <f>+'Div &amp; Issues sub sch'!G5</f>
        <v>0</v>
      </c>
      <c r="F5">
        <f>SUM(B5:E5)</f>
        <v>0</v>
      </c>
    </row>
    <row r="6" spans="1:6" ht="12.75">
      <c r="A6" s="2" t="s">
        <v>2</v>
      </c>
      <c r="B6">
        <f>+'Outreach sub sch'!G6</f>
        <v>0</v>
      </c>
      <c r="C6">
        <f>+'Div &amp; Issues sub sch'!G6</f>
        <v>0</v>
      </c>
      <c r="F6">
        <f aca="true" t="shared" si="0" ref="F6:F55">SUM(B6:E6)</f>
        <v>0</v>
      </c>
    </row>
    <row r="7" spans="1:6" ht="12.75">
      <c r="A7" s="2" t="s">
        <v>110</v>
      </c>
      <c r="B7">
        <f>+'Outreach sub sch'!G7</f>
        <v>0</v>
      </c>
      <c r="C7">
        <f>+'Div &amp; Issues sub sch'!G7</f>
        <v>0</v>
      </c>
      <c r="E7">
        <v>2000</v>
      </c>
      <c r="F7">
        <f t="shared" si="0"/>
        <v>2000</v>
      </c>
    </row>
    <row r="8" spans="1:6" ht="12.75">
      <c r="A8" s="2" t="s">
        <v>111</v>
      </c>
      <c r="B8">
        <f>+'Outreach sub sch'!G8</f>
        <v>0</v>
      </c>
      <c r="C8">
        <f>+'Div &amp; Issues sub sch'!G8</f>
        <v>0</v>
      </c>
      <c r="F8">
        <f t="shared" si="0"/>
        <v>0</v>
      </c>
    </row>
    <row r="9" spans="1:6" ht="12.75">
      <c r="A9" s="2" t="s">
        <v>112</v>
      </c>
      <c r="B9">
        <f>+'Outreach sub sch'!G9</f>
        <v>0</v>
      </c>
      <c r="C9">
        <f>+'Div &amp; Issues sub sch'!G9</f>
        <v>0</v>
      </c>
      <c r="F9">
        <f t="shared" si="0"/>
        <v>0</v>
      </c>
    </row>
    <row r="10" spans="1:6" ht="12.75">
      <c r="A10" s="2" t="s">
        <v>3</v>
      </c>
      <c r="B10">
        <f>+'Outreach sub sch'!G10</f>
        <v>6000</v>
      </c>
      <c r="C10">
        <f>+'Div &amp; Issues sub sch'!G10</f>
        <v>0</v>
      </c>
      <c r="F10">
        <f t="shared" si="0"/>
        <v>6000</v>
      </c>
    </row>
    <row r="11" spans="1:6" ht="12.75">
      <c r="A11" s="2" t="s">
        <v>4</v>
      </c>
      <c r="B11">
        <f>+'Outreach sub sch'!G11</f>
        <v>0</v>
      </c>
      <c r="C11">
        <f>+'Div &amp; Issues sub sch'!G11</f>
        <v>0</v>
      </c>
      <c r="F11">
        <f t="shared" si="0"/>
        <v>0</v>
      </c>
    </row>
    <row r="12" spans="1:6" ht="12.75">
      <c r="A12" s="2" t="s">
        <v>5</v>
      </c>
      <c r="B12">
        <f>+'Outreach sub sch'!G12</f>
        <v>6000</v>
      </c>
      <c r="C12">
        <f>+'Div &amp; Issues sub sch'!G12</f>
        <v>0</v>
      </c>
      <c r="D12">
        <f>SUM(D5:D11)</f>
        <v>0</v>
      </c>
      <c r="E12">
        <f>SUM(E5:E11)</f>
        <v>2000</v>
      </c>
      <c r="F12">
        <f t="shared" si="0"/>
        <v>8000</v>
      </c>
    </row>
    <row r="13" spans="1:6" ht="12.75">
      <c r="A13" s="2" t="s">
        <v>6</v>
      </c>
      <c r="B13">
        <f>+'Outreach sub sch'!G13</f>
        <v>0</v>
      </c>
      <c r="C13">
        <f>+'Div &amp; Issues sub sch'!G13</f>
        <v>0</v>
      </c>
      <c r="F13">
        <f t="shared" si="0"/>
        <v>0</v>
      </c>
    </row>
    <row r="14" spans="1:6" ht="12.75">
      <c r="A14" s="2" t="s">
        <v>7</v>
      </c>
      <c r="B14">
        <f>+'Outreach sub sch'!G14</f>
        <v>0</v>
      </c>
      <c r="C14">
        <f>+'Div &amp; Issues sub sch'!G14</f>
        <v>0</v>
      </c>
      <c r="F14">
        <f t="shared" si="0"/>
        <v>0</v>
      </c>
    </row>
    <row r="15" spans="1:6" ht="12.75">
      <c r="A15" s="2" t="s">
        <v>149</v>
      </c>
      <c r="B15">
        <f>+'Outreach sub sch'!G15</f>
        <v>0</v>
      </c>
      <c r="C15">
        <f>+'Div &amp; Issues sub sch'!G15</f>
        <v>0</v>
      </c>
      <c r="F15">
        <f t="shared" si="0"/>
        <v>0</v>
      </c>
    </row>
    <row r="16" spans="1:6" ht="12.75">
      <c r="A16" s="2" t="s">
        <v>8</v>
      </c>
      <c r="B16">
        <f>+'Outreach sub sch'!G16</f>
        <v>0</v>
      </c>
      <c r="C16">
        <f>+'Div &amp; Issues sub sch'!G16</f>
        <v>0</v>
      </c>
      <c r="F16">
        <f t="shared" si="0"/>
        <v>0</v>
      </c>
    </row>
    <row r="17" spans="1:6" ht="12.75">
      <c r="A17" s="2" t="s">
        <v>9</v>
      </c>
      <c r="B17">
        <f>+'Outreach sub sch'!G17</f>
        <v>0</v>
      </c>
      <c r="C17">
        <f>+'Div &amp; Issues sub sch'!G17</f>
        <v>0</v>
      </c>
      <c r="F17">
        <f t="shared" si="0"/>
        <v>0</v>
      </c>
    </row>
    <row r="18" spans="1:6" ht="12.75">
      <c r="A18" s="1" t="s">
        <v>10</v>
      </c>
      <c r="B18">
        <f>+'Outreach sub sch'!G18</f>
        <v>6000</v>
      </c>
      <c r="C18">
        <f>+'Div &amp; Issues sub sch'!G18</f>
        <v>0</v>
      </c>
      <c r="D18">
        <f>SUM(D12-D14-D15-D16-D17)</f>
        <v>0</v>
      </c>
      <c r="E18">
        <f>SUM(E12-E14-E15-E16-E17)</f>
        <v>2000</v>
      </c>
      <c r="F18">
        <f t="shared" si="0"/>
        <v>8000</v>
      </c>
    </row>
    <row r="19" spans="1:3" ht="12.75">
      <c r="A19" s="2" t="s">
        <v>11</v>
      </c>
      <c r="B19">
        <f>+'Outreach sub sch'!G19</f>
        <v>0</v>
      </c>
      <c r="C19">
        <f>+'Div &amp; Issues sub sch'!G19</f>
        <v>0</v>
      </c>
    </row>
    <row r="20" spans="1:6" ht="12.75">
      <c r="A20" s="2" t="s">
        <v>12</v>
      </c>
      <c r="B20">
        <f>+'Outreach sub sch'!G20</f>
        <v>0</v>
      </c>
      <c r="C20">
        <f>+'Div &amp; Issues sub sch'!G20</f>
        <v>0</v>
      </c>
      <c r="F20">
        <f t="shared" si="0"/>
        <v>0</v>
      </c>
    </row>
    <row r="21" spans="1:6" ht="12.75">
      <c r="A21" s="2" t="s">
        <v>13</v>
      </c>
      <c r="B21">
        <f>+'Outreach sub sch'!G21</f>
        <v>0</v>
      </c>
      <c r="C21">
        <f>+'Div &amp; Issues sub sch'!G21</f>
        <v>0</v>
      </c>
      <c r="F21">
        <f t="shared" si="0"/>
        <v>0</v>
      </c>
    </row>
    <row r="22" spans="1:6" ht="12.75">
      <c r="A22" s="2" t="s">
        <v>14</v>
      </c>
      <c r="B22">
        <f>+'Outreach sub sch'!G22</f>
        <v>0</v>
      </c>
      <c r="C22">
        <f>+'Div &amp; Issues sub sch'!G22</f>
        <v>0</v>
      </c>
      <c r="F22">
        <f t="shared" si="0"/>
        <v>0</v>
      </c>
    </row>
    <row r="23" spans="1:6" ht="12.75">
      <c r="A23" s="2" t="s">
        <v>15</v>
      </c>
      <c r="B23">
        <f>+'Outreach sub sch'!G23</f>
        <v>0</v>
      </c>
      <c r="C23">
        <f>+'Div &amp; Issues sub sch'!G23</f>
        <v>0</v>
      </c>
      <c r="F23">
        <f t="shared" si="0"/>
        <v>0</v>
      </c>
    </row>
    <row r="24" spans="1:6" ht="12.75">
      <c r="A24" s="2" t="s">
        <v>16</v>
      </c>
      <c r="B24">
        <f>+'Outreach sub sch'!G24</f>
        <v>14800</v>
      </c>
      <c r="C24">
        <f>+'Div &amp; Issues sub sch'!G24</f>
        <v>0</v>
      </c>
      <c r="F24">
        <f t="shared" si="0"/>
        <v>14800</v>
      </c>
    </row>
    <row r="25" spans="1:6" ht="12.75">
      <c r="A25" s="2" t="s">
        <v>17</v>
      </c>
      <c r="B25">
        <f>+'Outreach sub sch'!G25</f>
        <v>8400</v>
      </c>
      <c r="C25">
        <f>+'Div &amp; Issues sub sch'!G25</f>
        <v>0</v>
      </c>
      <c r="F25">
        <f t="shared" si="0"/>
        <v>8400</v>
      </c>
    </row>
    <row r="26" spans="1:6" ht="12.75">
      <c r="A26" s="2" t="s">
        <v>18</v>
      </c>
      <c r="B26">
        <f>+'Outreach sub sch'!G26</f>
        <v>23200</v>
      </c>
      <c r="C26">
        <f>+'Div &amp; Issues sub sch'!G26</f>
        <v>0</v>
      </c>
      <c r="D26">
        <f>SUM(D20:D25)</f>
        <v>0</v>
      </c>
      <c r="E26">
        <f>SUM(E20:E25)</f>
        <v>0</v>
      </c>
      <c r="F26">
        <f t="shared" si="0"/>
        <v>23200</v>
      </c>
    </row>
    <row r="27" spans="1:6" ht="12.75">
      <c r="A27" s="2" t="s">
        <v>19</v>
      </c>
      <c r="B27">
        <f>+'Outreach sub sch'!G27</f>
        <v>0</v>
      </c>
      <c r="C27">
        <f>+'Div &amp; Issues sub sch'!G27</f>
        <v>0</v>
      </c>
      <c r="F27">
        <f t="shared" si="0"/>
        <v>0</v>
      </c>
    </row>
    <row r="28" spans="1:6" ht="12.75">
      <c r="A28" s="2" t="s">
        <v>20</v>
      </c>
      <c r="B28">
        <f>+'Outreach sub sch'!G28</f>
        <v>1800</v>
      </c>
      <c r="C28">
        <f>+'Div &amp; Issues sub sch'!G28</f>
        <v>0</v>
      </c>
      <c r="F28">
        <f t="shared" si="0"/>
        <v>1800</v>
      </c>
    </row>
    <row r="29" spans="1:6" ht="12.75">
      <c r="A29" s="2" t="s">
        <v>21</v>
      </c>
      <c r="B29">
        <f>+'Outreach sub sch'!G29</f>
        <v>0</v>
      </c>
      <c r="C29">
        <f>+'Div &amp; Issues sub sch'!G29</f>
        <v>0</v>
      </c>
      <c r="F29">
        <f t="shared" si="0"/>
        <v>0</v>
      </c>
    </row>
    <row r="30" spans="1:3" ht="12.75">
      <c r="A30" s="2" t="s">
        <v>114</v>
      </c>
      <c r="B30">
        <f>+'Outreach sub sch'!G30</f>
        <v>0</v>
      </c>
      <c r="C30">
        <f>+'Div &amp; Issues sub sch'!G30</f>
        <v>0</v>
      </c>
    </row>
    <row r="31" spans="1:6" ht="12.75">
      <c r="A31" s="2" t="s">
        <v>113</v>
      </c>
      <c r="B31">
        <f>+'Outreach sub sch'!G31</f>
        <v>0</v>
      </c>
      <c r="C31">
        <f>+'Div &amp; Issues sub sch'!G31</f>
        <v>0</v>
      </c>
      <c r="F31">
        <f t="shared" si="0"/>
        <v>0</v>
      </c>
    </row>
    <row r="32" spans="1:6" ht="12.75">
      <c r="A32" s="2" t="s">
        <v>22</v>
      </c>
      <c r="B32">
        <f>+'Outreach sub sch'!G32</f>
        <v>0</v>
      </c>
      <c r="C32">
        <f>+'Div &amp; Issues sub sch'!G32</f>
        <v>0</v>
      </c>
      <c r="F32">
        <f t="shared" si="0"/>
        <v>0</v>
      </c>
    </row>
    <row r="33" spans="1:6" ht="12.75">
      <c r="A33" s="2" t="s">
        <v>23</v>
      </c>
      <c r="B33">
        <f>+'Outreach sub sch'!G33</f>
        <v>0</v>
      </c>
      <c r="C33">
        <f>+'Div &amp; Issues sub sch'!G33</f>
        <v>0</v>
      </c>
      <c r="F33">
        <f t="shared" si="0"/>
        <v>0</v>
      </c>
    </row>
    <row r="34" spans="1:6" ht="12.75">
      <c r="A34" s="2" t="s">
        <v>24</v>
      </c>
      <c r="B34">
        <f>+'Outreach sub sch'!G34</f>
        <v>0</v>
      </c>
      <c r="C34">
        <f>+'Div &amp; Issues sub sch'!G34</f>
        <v>0</v>
      </c>
      <c r="F34">
        <f t="shared" si="0"/>
        <v>0</v>
      </c>
    </row>
    <row r="35" spans="1:3" ht="12.75">
      <c r="A35" s="2" t="s">
        <v>73</v>
      </c>
      <c r="B35">
        <f>+'Outreach sub sch'!G35</f>
        <v>0</v>
      </c>
      <c r="C35">
        <f>+'Div &amp; Issues sub sch'!G35</f>
        <v>0</v>
      </c>
    </row>
    <row r="36" spans="1:3" ht="12.75">
      <c r="A36" s="2" t="s">
        <v>25</v>
      </c>
      <c r="B36">
        <f>+'Outreach sub sch'!G36</f>
        <v>0</v>
      </c>
      <c r="C36">
        <f>+'Div &amp; Issues sub sch'!G36</f>
        <v>0</v>
      </c>
    </row>
    <row r="37" spans="1:6" ht="12.75">
      <c r="A37" s="2" t="s">
        <v>26</v>
      </c>
      <c r="B37">
        <f>+'Outreach sub sch'!G37</f>
        <v>0</v>
      </c>
      <c r="C37">
        <f>+'Div &amp; Issues sub sch'!G37</f>
        <v>0</v>
      </c>
      <c r="E37">
        <v>100</v>
      </c>
      <c r="F37">
        <f t="shared" si="0"/>
        <v>100</v>
      </c>
    </row>
    <row r="38" spans="1:6" ht="12.75">
      <c r="A38" s="2" t="s">
        <v>27</v>
      </c>
      <c r="B38">
        <f>+'Outreach sub sch'!G38</f>
        <v>0</v>
      </c>
      <c r="C38">
        <f>+'Div &amp; Issues sub sch'!G38</f>
        <v>0</v>
      </c>
      <c r="F38">
        <f t="shared" si="0"/>
        <v>0</v>
      </c>
    </row>
    <row r="39" spans="1:6" ht="12.75">
      <c r="A39" s="2" t="s">
        <v>28</v>
      </c>
      <c r="B39">
        <f>+'Outreach sub sch'!G39</f>
        <v>0</v>
      </c>
      <c r="C39">
        <f>+'Div &amp; Issues sub sch'!G39</f>
        <v>0</v>
      </c>
      <c r="F39">
        <f t="shared" si="0"/>
        <v>0</v>
      </c>
    </row>
    <row r="40" spans="1:6" ht="12.75">
      <c r="A40" s="2" t="s">
        <v>115</v>
      </c>
      <c r="B40">
        <f>+'Outreach sub sch'!G40</f>
        <v>0</v>
      </c>
      <c r="C40">
        <f>+'Div &amp; Issues sub sch'!G40</f>
        <v>0</v>
      </c>
      <c r="E40">
        <v>3000</v>
      </c>
      <c r="F40">
        <f t="shared" si="0"/>
        <v>3000</v>
      </c>
    </row>
    <row r="41" spans="1:6" ht="12.75">
      <c r="A41" s="2" t="s">
        <v>116</v>
      </c>
      <c r="B41">
        <f>+'Outreach sub sch'!G41</f>
        <v>0</v>
      </c>
      <c r="C41">
        <f>+'Div &amp; Issues sub sch'!G41</f>
        <v>0</v>
      </c>
      <c r="F41">
        <f t="shared" si="0"/>
        <v>0</v>
      </c>
    </row>
    <row r="42" spans="1:6" ht="12.75">
      <c r="A42" s="2" t="s">
        <v>117</v>
      </c>
      <c r="B42">
        <f>+'Outreach sub sch'!G42</f>
        <v>0</v>
      </c>
      <c r="C42">
        <f>+'Div &amp; Issues sub sch'!G42</f>
        <v>0</v>
      </c>
      <c r="F42">
        <f t="shared" si="0"/>
        <v>0</v>
      </c>
    </row>
    <row r="43" spans="1:6" ht="12.75">
      <c r="A43" s="2" t="s">
        <v>29</v>
      </c>
      <c r="B43">
        <f>+'Outreach sub sch'!G43</f>
        <v>0</v>
      </c>
      <c r="C43">
        <f>+'Div &amp; Issues sub sch'!G43</f>
        <v>0</v>
      </c>
      <c r="F43">
        <f t="shared" si="0"/>
        <v>0</v>
      </c>
    </row>
    <row r="44" spans="1:6" ht="12.75">
      <c r="A44" s="2" t="s">
        <v>30</v>
      </c>
      <c r="B44">
        <f>+'Outreach sub sch'!G44</f>
        <v>6950</v>
      </c>
      <c r="C44">
        <f>+'Div &amp; Issues sub sch'!G44</f>
        <v>0</v>
      </c>
      <c r="E44">
        <v>100</v>
      </c>
      <c r="F44">
        <f t="shared" si="0"/>
        <v>7050</v>
      </c>
    </row>
    <row r="45" spans="1:6" ht="12.75">
      <c r="A45" s="2" t="s">
        <v>79</v>
      </c>
      <c r="B45">
        <f>+'Outreach sub sch'!G45</f>
        <v>0</v>
      </c>
      <c r="C45">
        <f>+'Div &amp; Issues sub sch'!G45</f>
        <v>0</v>
      </c>
      <c r="F45">
        <f t="shared" si="0"/>
        <v>0</v>
      </c>
    </row>
    <row r="46" spans="1:6" ht="12.75">
      <c r="A46" s="2" t="s">
        <v>32</v>
      </c>
      <c r="B46">
        <f>+'Outreach sub sch'!G46</f>
        <v>6320</v>
      </c>
      <c r="C46">
        <f>+'Div &amp; Issues sub sch'!G46</f>
        <v>0</v>
      </c>
      <c r="E46">
        <v>50</v>
      </c>
      <c r="F46">
        <f t="shared" si="0"/>
        <v>6370</v>
      </c>
    </row>
    <row r="47" spans="1:6" ht="12.75">
      <c r="A47" s="2" t="s">
        <v>31</v>
      </c>
      <c r="B47">
        <f>+'Outreach sub sch'!G47</f>
        <v>0</v>
      </c>
      <c r="C47">
        <f>+'Div &amp; Issues sub sch'!G47</f>
        <v>0</v>
      </c>
      <c r="F47">
        <f t="shared" si="0"/>
        <v>0</v>
      </c>
    </row>
    <row r="48" spans="1:6" ht="12.75">
      <c r="A48" s="2" t="s">
        <v>33</v>
      </c>
      <c r="B48">
        <f>+'Outreach sub sch'!G48</f>
        <v>0</v>
      </c>
      <c r="C48">
        <f>+'Div &amp; Issues sub sch'!G48</f>
        <v>0</v>
      </c>
      <c r="E48">
        <v>100</v>
      </c>
      <c r="F48">
        <f t="shared" si="0"/>
        <v>100</v>
      </c>
    </row>
    <row r="49" spans="1:6" ht="12.75">
      <c r="A49" s="2" t="s">
        <v>75</v>
      </c>
      <c r="B49">
        <f>+'Outreach sub sch'!G49</f>
        <v>0</v>
      </c>
      <c r="C49">
        <f>+'Div &amp; Issues sub sch'!G49</f>
        <v>0</v>
      </c>
      <c r="F49">
        <f t="shared" si="0"/>
        <v>0</v>
      </c>
    </row>
    <row r="50" spans="1:6" ht="12.75">
      <c r="A50" s="2" t="s">
        <v>34</v>
      </c>
      <c r="B50">
        <f>+'Outreach sub sch'!G50</f>
        <v>0</v>
      </c>
      <c r="C50">
        <f>+'Div &amp; Issues sub sch'!G50</f>
        <v>0</v>
      </c>
      <c r="F50">
        <f t="shared" si="0"/>
        <v>0</v>
      </c>
    </row>
    <row r="51" spans="1:6" ht="12.75">
      <c r="A51" s="2" t="s">
        <v>80</v>
      </c>
      <c r="B51">
        <f>+'Outreach sub sch'!G51</f>
        <v>0</v>
      </c>
      <c r="C51">
        <f>+'Div &amp; Issues sub sch'!G51</f>
        <v>0</v>
      </c>
      <c r="F51">
        <f t="shared" si="0"/>
        <v>0</v>
      </c>
    </row>
    <row r="52" spans="1:6" ht="12.75">
      <c r="A52" s="2" t="s">
        <v>35</v>
      </c>
      <c r="B52">
        <f>+'Outreach sub sch'!G52</f>
        <v>0</v>
      </c>
      <c r="C52">
        <f>+'Div &amp; Issues sub sch'!G52</f>
        <v>0</v>
      </c>
      <c r="F52">
        <f t="shared" si="0"/>
        <v>0</v>
      </c>
    </row>
    <row r="53" spans="1:6" ht="12.75">
      <c r="A53" s="2" t="s">
        <v>78</v>
      </c>
      <c r="B53">
        <f>+'Outreach sub sch'!G53</f>
        <v>0</v>
      </c>
      <c r="C53">
        <f>+'Div &amp; Issues sub sch'!G53</f>
        <v>2500</v>
      </c>
      <c r="E53">
        <v>400</v>
      </c>
      <c r="F53">
        <f t="shared" si="0"/>
        <v>2900</v>
      </c>
    </row>
    <row r="54" spans="1:6" ht="12.75">
      <c r="A54" s="2" t="s">
        <v>77</v>
      </c>
      <c r="B54">
        <f>+'Outreach sub sch'!G54</f>
        <v>38270</v>
      </c>
      <c r="C54">
        <f>+'Div &amp; Issues sub sch'!G54</f>
        <v>2500</v>
      </c>
      <c r="D54">
        <f>SUM(D26:D53)</f>
        <v>0</v>
      </c>
      <c r="E54">
        <f>SUM(E26:E53)</f>
        <v>3750</v>
      </c>
      <c r="F54">
        <f t="shared" si="0"/>
        <v>44520</v>
      </c>
    </row>
    <row r="55" spans="1:6" ht="12.75">
      <c r="A55" s="2" t="s">
        <v>76</v>
      </c>
      <c r="B55">
        <f>+'Outreach sub sch'!G55</f>
        <v>-32270</v>
      </c>
      <c r="C55">
        <f>+'Div &amp; Issues sub sch'!G55</f>
        <v>-2500</v>
      </c>
      <c r="D55">
        <f>D18-D54</f>
        <v>0</v>
      </c>
      <c r="E55">
        <f>E18-E54</f>
        <v>-1750</v>
      </c>
      <c r="F55">
        <f t="shared" si="0"/>
        <v>-36520</v>
      </c>
    </row>
  </sheetData>
  <printOptions gridLines="1"/>
  <pageMargins left="0.5" right="0.25" top="0.75" bottom="0.25" header="0.25" footer="0.5"/>
  <pageSetup horizontalDpi="600" verticalDpi="600" orientation="portrait" r:id="rId1"/>
  <headerFooter alignWithMargins="0">
    <oddHeader>&amp;CGREEN PARTY OF THE UNITED STATES
ORGANIZING/OUTREACH/ PUBLICITY-Tier 1
2006 BUDGET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00390625" style="14" customWidth="1"/>
    <col min="2" max="2" width="10.57421875" style="14" customWidth="1"/>
    <col min="3" max="3" width="11.28125" style="14" customWidth="1"/>
    <col min="4" max="4" width="17.140625" style="14" customWidth="1"/>
    <col min="5" max="6" width="12.140625" style="14" customWidth="1"/>
    <col min="7" max="7" width="11.00390625" style="14" customWidth="1"/>
    <col min="8" max="8" width="10.8515625" style="14" customWidth="1"/>
    <col min="9" max="16384" width="9.140625" style="14" customWidth="1"/>
  </cols>
  <sheetData>
    <row r="1" spans="2:8" ht="12.75">
      <c r="B1" s="14" t="s">
        <v>95</v>
      </c>
      <c r="C1" s="14" t="s">
        <v>97</v>
      </c>
      <c r="D1" s="14" t="s">
        <v>101</v>
      </c>
      <c r="E1" s="14" t="s">
        <v>98</v>
      </c>
      <c r="F1" s="14" t="s">
        <v>105</v>
      </c>
      <c r="G1" s="14" t="s">
        <v>99</v>
      </c>
      <c r="H1" s="14" t="s">
        <v>119</v>
      </c>
    </row>
    <row r="2" spans="2:8" ht="12.75">
      <c r="B2" s="14" t="s">
        <v>96</v>
      </c>
      <c r="C2" s="14" t="s">
        <v>96</v>
      </c>
      <c r="D2" s="14" t="s">
        <v>102</v>
      </c>
      <c r="E2" s="14" t="s">
        <v>96</v>
      </c>
      <c r="F2" s="14" t="s">
        <v>106</v>
      </c>
      <c r="G2" s="14" t="s">
        <v>100</v>
      </c>
      <c r="H2" s="14" t="s">
        <v>118</v>
      </c>
    </row>
    <row r="4" ht="12.75">
      <c r="A4" s="15" t="s">
        <v>0</v>
      </c>
    </row>
    <row r="5" spans="1:8" ht="12.75">
      <c r="A5" s="15" t="s">
        <v>1</v>
      </c>
      <c r="H5" s="14">
        <f>SUM(B5:G5)</f>
        <v>0</v>
      </c>
    </row>
    <row r="6" spans="1:8" ht="12.75">
      <c r="A6" s="15" t="s">
        <v>2</v>
      </c>
      <c r="H6" s="14">
        <f aca="true" t="shared" si="0" ref="H6:H55">SUM(B6:G6)</f>
        <v>0</v>
      </c>
    </row>
    <row r="7" spans="1:8" ht="12.75">
      <c r="A7" s="15" t="s">
        <v>110</v>
      </c>
      <c r="H7" s="14">
        <f t="shared" si="0"/>
        <v>0</v>
      </c>
    </row>
    <row r="8" spans="1:8" ht="12.75">
      <c r="A8" s="15" t="s">
        <v>111</v>
      </c>
      <c r="H8" s="14">
        <f t="shared" si="0"/>
        <v>0</v>
      </c>
    </row>
    <row r="9" spans="1:8" ht="12.75">
      <c r="A9" s="15" t="s">
        <v>112</v>
      </c>
      <c r="H9" s="14">
        <f t="shared" si="0"/>
        <v>0</v>
      </c>
    </row>
    <row r="10" spans="1:8" ht="12.75">
      <c r="A10" s="15" t="s">
        <v>3</v>
      </c>
      <c r="H10" s="14">
        <f t="shared" si="0"/>
        <v>0</v>
      </c>
    </row>
    <row r="11" spans="1:8" ht="12.75">
      <c r="A11" s="15" t="s">
        <v>4</v>
      </c>
      <c r="G11" s="14">
        <v>20000</v>
      </c>
      <c r="H11" s="14">
        <f t="shared" si="0"/>
        <v>20000</v>
      </c>
    </row>
    <row r="12" spans="1:8" ht="12.75">
      <c r="A12" s="15" t="s">
        <v>5</v>
      </c>
      <c r="B12" s="14">
        <f aca="true" t="shared" si="1" ref="B12:G12">SUM(B5:B11)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20000</v>
      </c>
      <c r="H12" s="14">
        <f t="shared" si="0"/>
        <v>20000</v>
      </c>
    </row>
    <row r="13" ht="12.75">
      <c r="A13" s="15" t="s">
        <v>6</v>
      </c>
    </row>
    <row r="14" spans="1:8" ht="12.75">
      <c r="A14" s="15" t="s">
        <v>7</v>
      </c>
      <c r="H14" s="14">
        <f t="shared" si="0"/>
        <v>0</v>
      </c>
    </row>
    <row r="15" spans="1:8" ht="12.75">
      <c r="A15" s="15" t="s">
        <v>149</v>
      </c>
      <c r="H15" s="14">
        <f t="shared" si="0"/>
        <v>0</v>
      </c>
    </row>
    <row r="16" spans="1:8" ht="12.75">
      <c r="A16" s="15" t="s">
        <v>8</v>
      </c>
      <c r="H16" s="14">
        <f t="shared" si="0"/>
        <v>0</v>
      </c>
    </row>
    <row r="17" spans="1:8" ht="12.75">
      <c r="A17" s="15" t="s">
        <v>9</v>
      </c>
      <c r="H17" s="14">
        <f t="shared" si="0"/>
        <v>0</v>
      </c>
    </row>
    <row r="18" spans="1:8" ht="12.75">
      <c r="A18" s="16" t="s">
        <v>10</v>
      </c>
      <c r="B18" s="14">
        <f aca="true" t="shared" si="2" ref="B18:G18">SUM(B12-B14-B15-B16-B17)</f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20000</v>
      </c>
      <c r="H18" s="14">
        <f t="shared" si="0"/>
        <v>20000</v>
      </c>
    </row>
    <row r="19" ht="12.75">
      <c r="A19" s="15" t="s">
        <v>11</v>
      </c>
    </row>
    <row r="20" spans="1:8" ht="12.75">
      <c r="A20" s="15" t="s">
        <v>12</v>
      </c>
      <c r="H20" s="14">
        <f t="shared" si="0"/>
        <v>0</v>
      </c>
    </row>
    <row r="21" spans="1:8" ht="12.75">
      <c r="A21" s="15" t="s">
        <v>13</v>
      </c>
      <c r="H21" s="14">
        <f t="shared" si="0"/>
        <v>0</v>
      </c>
    </row>
    <row r="22" spans="1:8" ht="12.75">
      <c r="A22" s="15" t="s">
        <v>14</v>
      </c>
      <c r="H22" s="14">
        <f t="shared" si="0"/>
        <v>0</v>
      </c>
    </row>
    <row r="23" spans="1:8" ht="12.75">
      <c r="A23" s="15" t="s">
        <v>15</v>
      </c>
      <c r="G23" s="14">
        <f>+Staff!B42</f>
        <v>1500</v>
      </c>
      <c r="H23" s="14">
        <f t="shared" si="0"/>
        <v>1500</v>
      </c>
    </row>
    <row r="24" spans="1:8" ht="12.75">
      <c r="A24" s="15" t="s">
        <v>16</v>
      </c>
      <c r="G24" s="14">
        <f>+Staff!B40</f>
        <v>2000</v>
      </c>
      <c r="H24" s="14">
        <f t="shared" si="0"/>
        <v>2000</v>
      </c>
    </row>
    <row r="25" spans="1:8" ht="12.75">
      <c r="A25" s="15" t="s">
        <v>17</v>
      </c>
      <c r="G25" s="14">
        <f>+Staff!B41</f>
        <v>500</v>
      </c>
      <c r="H25" s="14">
        <f t="shared" si="0"/>
        <v>500</v>
      </c>
    </row>
    <row r="26" spans="1:8" ht="12.75">
      <c r="A26" s="15" t="s">
        <v>18</v>
      </c>
      <c r="B26" s="14">
        <f aca="true" t="shared" si="3" ref="B26:G26">SUM(B20:B25)</f>
        <v>0</v>
      </c>
      <c r="C26" s="14">
        <f t="shared" si="3"/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4000</v>
      </c>
      <c r="H26" s="14">
        <f t="shared" si="0"/>
        <v>4000</v>
      </c>
    </row>
    <row r="27" spans="1:8" ht="12.75">
      <c r="A27" s="15" t="s">
        <v>19</v>
      </c>
      <c r="H27" s="14">
        <f t="shared" si="0"/>
        <v>0</v>
      </c>
    </row>
    <row r="28" spans="1:8" ht="12.75">
      <c r="A28" s="15" t="s">
        <v>20</v>
      </c>
      <c r="H28" s="14">
        <f t="shared" si="0"/>
        <v>0</v>
      </c>
    </row>
    <row r="29" spans="1:8" ht="12.75">
      <c r="A29" s="15" t="s">
        <v>21</v>
      </c>
      <c r="H29" s="14">
        <f t="shared" si="0"/>
        <v>0</v>
      </c>
    </row>
    <row r="30" ht="12.75">
      <c r="A30" s="15" t="s">
        <v>114</v>
      </c>
    </row>
    <row r="31" spans="1:8" ht="12.75">
      <c r="A31" s="15" t="s">
        <v>113</v>
      </c>
      <c r="H31" s="14">
        <f t="shared" si="0"/>
        <v>0</v>
      </c>
    </row>
    <row r="32" spans="1:8" ht="12.75">
      <c r="A32" s="15" t="s">
        <v>22</v>
      </c>
      <c r="H32" s="14">
        <f t="shared" si="0"/>
        <v>0</v>
      </c>
    </row>
    <row r="33" spans="1:8" ht="12.75">
      <c r="A33" s="15" t="s">
        <v>23</v>
      </c>
      <c r="H33" s="14">
        <f t="shared" si="0"/>
        <v>0</v>
      </c>
    </row>
    <row r="34" spans="1:8" ht="12.75">
      <c r="A34" s="15" t="s">
        <v>24</v>
      </c>
      <c r="H34" s="14">
        <f t="shared" si="0"/>
        <v>0</v>
      </c>
    </row>
    <row r="35" ht="12.75">
      <c r="A35" s="15" t="s">
        <v>73</v>
      </c>
    </row>
    <row r="36" ht="12.75">
      <c r="A36" s="15" t="s">
        <v>25</v>
      </c>
    </row>
    <row r="37" spans="1:8" ht="12.75">
      <c r="A37" s="15" t="s">
        <v>26</v>
      </c>
      <c r="H37" s="14">
        <f t="shared" si="0"/>
        <v>0</v>
      </c>
    </row>
    <row r="38" spans="1:8" ht="12.75">
      <c r="A38" s="15" t="s">
        <v>27</v>
      </c>
      <c r="C38" s="14">
        <v>2400</v>
      </c>
      <c r="F38" s="14">
        <v>150</v>
      </c>
      <c r="H38" s="14">
        <f t="shared" si="0"/>
        <v>2550</v>
      </c>
    </row>
    <row r="39" spans="1:8" ht="12.75">
      <c r="A39" s="15" t="s">
        <v>28</v>
      </c>
      <c r="H39" s="14">
        <f t="shared" si="0"/>
        <v>0</v>
      </c>
    </row>
    <row r="40" spans="1:8" ht="12.75">
      <c r="A40" s="15" t="s">
        <v>115</v>
      </c>
      <c r="C40" s="14">
        <f>18*350</f>
        <v>6300</v>
      </c>
      <c r="G40" s="14">
        <v>2800</v>
      </c>
      <c r="H40" s="14">
        <f t="shared" si="0"/>
        <v>9100</v>
      </c>
    </row>
    <row r="41" spans="1:8" ht="12.75">
      <c r="A41" s="15" t="s">
        <v>116</v>
      </c>
      <c r="C41" s="14">
        <f>9*250</f>
        <v>2250</v>
      </c>
      <c r="H41" s="14">
        <f t="shared" si="0"/>
        <v>2250</v>
      </c>
    </row>
    <row r="42" spans="1:8" ht="12.75">
      <c r="A42" s="15" t="s">
        <v>117</v>
      </c>
      <c r="C42" s="14">
        <v>1000</v>
      </c>
      <c r="H42" s="14">
        <f t="shared" si="0"/>
        <v>1000</v>
      </c>
    </row>
    <row r="43" spans="1:8" ht="12.75">
      <c r="A43" s="15" t="s">
        <v>29</v>
      </c>
      <c r="H43" s="14">
        <f t="shared" si="0"/>
        <v>0</v>
      </c>
    </row>
    <row r="44" spans="1:8" ht="12.75">
      <c r="A44" s="15" t="s">
        <v>30</v>
      </c>
      <c r="F44" s="14">
        <v>50</v>
      </c>
      <c r="H44" s="14">
        <f t="shared" si="0"/>
        <v>50</v>
      </c>
    </row>
    <row r="45" spans="1:8" ht="12.75">
      <c r="A45" s="15" t="s">
        <v>79</v>
      </c>
      <c r="C45" s="14">
        <v>300</v>
      </c>
      <c r="G45" s="14">
        <v>2550</v>
      </c>
      <c r="H45" s="14">
        <f t="shared" si="0"/>
        <v>2850</v>
      </c>
    </row>
    <row r="46" spans="1:8" ht="12.75">
      <c r="A46" s="15" t="s">
        <v>32</v>
      </c>
      <c r="H46" s="14">
        <f t="shared" si="0"/>
        <v>0</v>
      </c>
    </row>
    <row r="47" spans="1:8" ht="12.75">
      <c r="A47" s="15" t="s">
        <v>31</v>
      </c>
      <c r="H47" s="14">
        <f t="shared" si="0"/>
        <v>0</v>
      </c>
    </row>
    <row r="48" spans="1:8" ht="12.75">
      <c r="A48" s="15" t="s">
        <v>33</v>
      </c>
      <c r="H48" s="14">
        <f t="shared" si="0"/>
        <v>0</v>
      </c>
    </row>
    <row r="49" spans="1:8" ht="12.75">
      <c r="A49" s="15" t="s">
        <v>75</v>
      </c>
      <c r="G49" s="14">
        <v>7000</v>
      </c>
      <c r="H49" s="14">
        <f t="shared" si="0"/>
        <v>7000</v>
      </c>
    </row>
    <row r="50" spans="1:8" ht="12.75">
      <c r="A50" s="15" t="s">
        <v>34</v>
      </c>
      <c r="H50" s="14">
        <f t="shared" si="0"/>
        <v>0</v>
      </c>
    </row>
    <row r="51" spans="1:8" ht="12.75">
      <c r="A51" s="15" t="s">
        <v>80</v>
      </c>
      <c r="B51" s="14" t="s">
        <v>74</v>
      </c>
      <c r="H51" s="14">
        <f t="shared" si="0"/>
        <v>0</v>
      </c>
    </row>
    <row r="52" spans="1:8" ht="12.75">
      <c r="A52" s="15" t="s">
        <v>35</v>
      </c>
      <c r="H52" s="14">
        <f t="shared" si="0"/>
        <v>0</v>
      </c>
    </row>
    <row r="53" spans="1:8" ht="12.75">
      <c r="A53" s="15" t="s">
        <v>78</v>
      </c>
      <c r="C53" s="14">
        <v>500</v>
      </c>
      <c r="D53" s="14">
        <v>100</v>
      </c>
      <c r="E53" s="14">
        <v>100</v>
      </c>
      <c r="F53" s="14">
        <v>100</v>
      </c>
      <c r="G53" s="14">
        <v>3650</v>
      </c>
      <c r="H53" s="14">
        <f t="shared" si="0"/>
        <v>4450</v>
      </c>
    </row>
    <row r="54" spans="1:8" ht="12.75">
      <c r="A54" s="15" t="s">
        <v>77</v>
      </c>
      <c r="B54" s="14">
        <f aca="true" t="shared" si="4" ref="B54:G54">SUM(B26:B53)</f>
        <v>0</v>
      </c>
      <c r="C54" s="14">
        <f t="shared" si="4"/>
        <v>12750</v>
      </c>
      <c r="D54" s="14">
        <f t="shared" si="4"/>
        <v>100</v>
      </c>
      <c r="E54" s="14">
        <f t="shared" si="4"/>
        <v>100</v>
      </c>
      <c r="F54" s="14">
        <f t="shared" si="4"/>
        <v>300</v>
      </c>
      <c r="G54" s="14">
        <f t="shared" si="4"/>
        <v>20000</v>
      </c>
      <c r="H54" s="14">
        <f t="shared" si="0"/>
        <v>33250</v>
      </c>
    </row>
    <row r="55" spans="1:8" ht="12.75">
      <c r="A55" s="15" t="s">
        <v>76</v>
      </c>
      <c r="B55" s="14">
        <f aca="true" t="shared" si="5" ref="B55:G55">B18-B54</f>
        <v>0</v>
      </c>
      <c r="C55" s="14">
        <f t="shared" si="5"/>
        <v>-12750</v>
      </c>
      <c r="D55" s="14">
        <f t="shared" si="5"/>
        <v>-100</v>
      </c>
      <c r="E55" s="14">
        <f t="shared" si="5"/>
        <v>-100</v>
      </c>
      <c r="F55" s="14">
        <f t="shared" si="5"/>
        <v>-300</v>
      </c>
      <c r="G55" s="14">
        <f t="shared" si="5"/>
        <v>0</v>
      </c>
      <c r="H55" s="14">
        <f t="shared" si="0"/>
        <v>-13250</v>
      </c>
    </row>
  </sheetData>
  <printOptions gridLines="1"/>
  <pageMargins left="0.5" right="0.25" top="0.75" bottom="0.25" header="0.25" footer="0.5"/>
  <pageSetup horizontalDpi="600" verticalDpi="600" orientation="portrait" r:id="rId1"/>
  <headerFooter alignWithMargins="0">
    <oddHeader>&amp;CGREEN PARTY OF THE UNITED STATES
PARTY GOVERNANCE-Tier 1
2006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57421875" style="14" customWidth="1"/>
    <col min="2" max="2" width="8.8515625" style="14" customWidth="1"/>
    <col min="3" max="3" width="12.00390625" style="14" customWidth="1"/>
    <col min="4" max="4" width="12.140625" style="14" customWidth="1"/>
    <col min="5" max="5" width="10.28125" style="14" customWidth="1"/>
    <col min="6" max="6" width="10.00390625" style="14" customWidth="1"/>
    <col min="7" max="7" width="12.28125" style="14" customWidth="1"/>
    <col min="8" max="16384" width="9.140625" style="14" customWidth="1"/>
  </cols>
  <sheetData>
    <row r="1" spans="2:7" ht="12.75">
      <c r="B1" s="14" t="s">
        <v>95</v>
      </c>
      <c r="C1" s="14" t="s">
        <v>137</v>
      </c>
      <c r="D1" s="14" t="s">
        <v>104</v>
      </c>
      <c r="E1" s="14" t="s">
        <v>107</v>
      </c>
      <c r="F1" s="14" t="s">
        <v>103</v>
      </c>
      <c r="G1" s="14" t="s">
        <v>120</v>
      </c>
    </row>
    <row r="2" spans="2:7" ht="12.75">
      <c r="B2" s="14" t="s">
        <v>109</v>
      </c>
      <c r="C2" s="14" t="s">
        <v>96</v>
      </c>
      <c r="D2" s="14" t="s">
        <v>96</v>
      </c>
      <c r="E2" s="14" t="s">
        <v>108</v>
      </c>
      <c r="F2" s="14" t="s">
        <v>96</v>
      </c>
      <c r="G2" s="14" t="s">
        <v>118</v>
      </c>
    </row>
    <row r="4" ht="12.75">
      <c r="A4" s="15" t="s">
        <v>0</v>
      </c>
    </row>
    <row r="5" spans="1:7" ht="12.75">
      <c r="A5" s="15" t="s">
        <v>1</v>
      </c>
      <c r="G5" s="14">
        <f>SUM(B5:F5)</f>
        <v>0</v>
      </c>
    </row>
    <row r="6" spans="1:7" ht="12.75">
      <c r="A6" s="15" t="s">
        <v>2</v>
      </c>
      <c r="G6" s="14">
        <f aca="true" t="shared" si="0" ref="G6:G55">SUM(B6:F6)</f>
        <v>0</v>
      </c>
    </row>
    <row r="7" spans="1:7" ht="12.75">
      <c r="A7" s="15" t="s">
        <v>110</v>
      </c>
      <c r="G7" s="14">
        <f t="shared" si="0"/>
        <v>0</v>
      </c>
    </row>
    <row r="8" spans="1:7" ht="12.75">
      <c r="A8" s="15" t="s">
        <v>111</v>
      </c>
      <c r="G8" s="14">
        <f t="shared" si="0"/>
        <v>0</v>
      </c>
    </row>
    <row r="9" spans="1:7" ht="12.75">
      <c r="A9" s="15" t="s">
        <v>112</v>
      </c>
      <c r="G9" s="14">
        <f t="shared" si="0"/>
        <v>0</v>
      </c>
    </row>
    <row r="10" spans="1:7" ht="12.75">
      <c r="A10" s="15" t="s">
        <v>3</v>
      </c>
      <c r="G10" s="14">
        <f t="shared" si="0"/>
        <v>0</v>
      </c>
    </row>
    <row r="11" spans="1:7" ht="12.75">
      <c r="A11" s="15" t="s">
        <v>4</v>
      </c>
      <c r="G11" s="14">
        <f t="shared" si="0"/>
        <v>0</v>
      </c>
    </row>
    <row r="12" spans="1:7" ht="12.75">
      <c r="A12" s="15" t="s">
        <v>5</v>
      </c>
      <c r="B12" s="14">
        <f>SUM(B5:B11)</f>
        <v>0</v>
      </c>
      <c r="C12" s="14">
        <f>SUM(C5:C11)</f>
        <v>0</v>
      </c>
      <c r="D12" s="14">
        <f>SUM(D5:D11)</f>
        <v>0</v>
      </c>
      <c r="E12" s="14">
        <f>SUM(E5:E11)</f>
        <v>0</v>
      </c>
      <c r="F12" s="14">
        <f>SUM(F5:F11)</f>
        <v>0</v>
      </c>
      <c r="G12" s="14">
        <f t="shared" si="0"/>
        <v>0</v>
      </c>
    </row>
    <row r="13" ht="12.75">
      <c r="A13" s="15" t="s">
        <v>6</v>
      </c>
    </row>
    <row r="14" spans="1:7" ht="12.75">
      <c r="A14" s="15" t="s">
        <v>7</v>
      </c>
      <c r="G14" s="14">
        <f t="shared" si="0"/>
        <v>0</v>
      </c>
    </row>
    <row r="15" spans="1:7" ht="12.75">
      <c r="A15" s="15" t="s">
        <v>149</v>
      </c>
      <c r="G15" s="14">
        <f t="shared" si="0"/>
        <v>0</v>
      </c>
    </row>
    <row r="16" spans="1:7" ht="12.75">
      <c r="A16" s="15" t="s">
        <v>8</v>
      </c>
      <c r="G16" s="14">
        <f t="shared" si="0"/>
        <v>0</v>
      </c>
    </row>
    <row r="17" spans="1:7" ht="12.75">
      <c r="A17" s="15" t="s">
        <v>9</v>
      </c>
      <c r="G17" s="14">
        <f t="shared" si="0"/>
        <v>0</v>
      </c>
    </row>
    <row r="18" spans="1:7" ht="12.75">
      <c r="A18" s="16" t="s">
        <v>10</v>
      </c>
      <c r="B18" s="14">
        <f>SUM(B12-B14-B15-B16-B17)</f>
        <v>0</v>
      </c>
      <c r="C18" s="14">
        <f>SUM(C12-C14-C15-C16-C17)</f>
        <v>0</v>
      </c>
      <c r="D18" s="14">
        <f>SUM(D12-D14-D15-D16-D17)</f>
        <v>0</v>
      </c>
      <c r="E18" s="14">
        <f>SUM(E12-E14-E15-E16-E17)</f>
        <v>0</v>
      </c>
      <c r="F18" s="14">
        <f>SUM(F12-F14-F15-F16-F17)</f>
        <v>0</v>
      </c>
      <c r="G18" s="14">
        <f t="shared" si="0"/>
        <v>0</v>
      </c>
    </row>
    <row r="19" ht="12.75">
      <c r="A19" s="15" t="s">
        <v>11</v>
      </c>
    </row>
    <row r="20" spans="1:7" ht="12.75">
      <c r="A20" s="15" t="s">
        <v>12</v>
      </c>
      <c r="B20" s="14">
        <f>+Staff!C5</f>
        <v>38400</v>
      </c>
      <c r="G20" s="14">
        <f t="shared" si="0"/>
        <v>38400</v>
      </c>
    </row>
    <row r="21" spans="1:7" ht="12.75">
      <c r="A21" s="15" t="s">
        <v>13</v>
      </c>
      <c r="B21" s="14">
        <f>7.65%*B20</f>
        <v>2937.6</v>
      </c>
      <c r="G21" s="14">
        <f t="shared" si="0"/>
        <v>2937.6</v>
      </c>
    </row>
    <row r="22" spans="1:7" ht="12.75">
      <c r="A22" s="15" t="s">
        <v>14</v>
      </c>
      <c r="B22" s="14">
        <v>8832</v>
      </c>
      <c r="G22" s="14">
        <f t="shared" si="0"/>
        <v>8832</v>
      </c>
    </row>
    <row r="23" spans="1:7" ht="12.75">
      <c r="A23" s="15" t="s">
        <v>15</v>
      </c>
      <c r="F23" s="14">
        <f>+Staff!B32</f>
        <v>10800</v>
      </c>
      <c r="G23" s="14">
        <f t="shared" si="0"/>
        <v>10800</v>
      </c>
    </row>
    <row r="24" spans="1:7" ht="12.75">
      <c r="A24" s="15" t="s">
        <v>16</v>
      </c>
      <c r="G24" s="14">
        <f t="shared" si="0"/>
        <v>0</v>
      </c>
    </row>
    <row r="25" spans="1:7" ht="12.75">
      <c r="A25" s="15" t="s">
        <v>17</v>
      </c>
      <c r="B25" s="14">
        <f>+Staff!B22</f>
        <v>6000</v>
      </c>
      <c r="G25" s="14">
        <f>SUM(B25:F25)</f>
        <v>6000</v>
      </c>
    </row>
    <row r="26" spans="1:7" ht="12.75">
      <c r="A26" s="15" t="s">
        <v>18</v>
      </c>
      <c r="B26" s="14">
        <f>SUM(B20:B25)</f>
        <v>56169.6</v>
      </c>
      <c r="C26" s="14">
        <f>SUM(C20:C25)</f>
        <v>0</v>
      </c>
      <c r="D26" s="14">
        <f>SUM(D20:D25)</f>
        <v>0</v>
      </c>
      <c r="E26" s="14">
        <f>SUM(E20:E25)</f>
        <v>0</v>
      </c>
      <c r="F26" s="14">
        <f>SUM(F20:F25)</f>
        <v>10800</v>
      </c>
      <c r="G26" s="14">
        <f t="shared" si="0"/>
        <v>66969.6</v>
      </c>
    </row>
    <row r="27" spans="1:7" ht="12.75">
      <c r="A27" s="15" t="s">
        <v>19</v>
      </c>
      <c r="G27" s="14">
        <f t="shared" si="0"/>
        <v>0</v>
      </c>
    </row>
    <row r="28" spans="1:7" ht="12.75">
      <c r="A28" s="15" t="s">
        <v>20</v>
      </c>
      <c r="E28" s="14">
        <f>200*12</f>
        <v>2400</v>
      </c>
      <c r="G28" s="14">
        <f>SUM(B28:F28)</f>
        <v>2400</v>
      </c>
    </row>
    <row r="29" spans="1:7" ht="12.75">
      <c r="A29" s="15" t="s">
        <v>194</v>
      </c>
      <c r="B29" s="14">
        <f>118*12</f>
        <v>1416</v>
      </c>
      <c r="F29" s="14">
        <f>85*12</f>
        <v>1020</v>
      </c>
      <c r="G29" s="14">
        <f>SUM(B29:E29)</f>
        <v>1416</v>
      </c>
    </row>
    <row r="30" ht="12.75">
      <c r="A30" s="15" t="s">
        <v>114</v>
      </c>
    </row>
    <row r="31" spans="1:7" ht="12.75">
      <c r="A31" s="15" t="s">
        <v>113</v>
      </c>
      <c r="G31" s="14">
        <f t="shared" si="0"/>
        <v>0</v>
      </c>
    </row>
    <row r="32" spans="1:7" ht="12.75">
      <c r="A32" s="15" t="s">
        <v>22</v>
      </c>
      <c r="G32" s="14">
        <f t="shared" si="0"/>
        <v>0</v>
      </c>
    </row>
    <row r="33" spans="1:7" ht="12.75">
      <c r="A33" s="15" t="s">
        <v>23</v>
      </c>
      <c r="G33" s="14">
        <f t="shared" si="0"/>
        <v>0</v>
      </c>
    </row>
    <row r="34" spans="1:7" ht="12.75">
      <c r="A34" s="15" t="s">
        <v>24</v>
      </c>
      <c r="G34" s="14">
        <f t="shared" si="0"/>
        <v>0</v>
      </c>
    </row>
    <row r="35" ht="12.75">
      <c r="A35" s="15" t="s">
        <v>73</v>
      </c>
    </row>
    <row r="36" ht="12.75">
      <c r="A36" s="15" t="s">
        <v>25</v>
      </c>
    </row>
    <row r="37" spans="1:7" ht="12.75">
      <c r="A37" s="15" t="s">
        <v>26</v>
      </c>
      <c r="B37" s="14">
        <v>3600</v>
      </c>
      <c r="G37" s="14">
        <f t="shared" si="0"/>
        <v>3600</v>
      </c>
    </row>
    <row r="38" spans="1:7" ht="12.75">
      <c r="A38" s="15" t="s">
        <v>27</v>
      </c>
      <c r="D38" s="14">
        <v>150</v>
      </c>
      <c r="G38" s="14">
        <f t="shared" si="0"/>
        <v>150</v>
      </c>
    </row>
    <row r="39" spans="1:7" ht="12.75">
      <c r="A39" s="15" t="s">
        <v>28</v>
      </c>
      <c r="B39" s="14">
        <v>1500</v>
      </c>
      <c r="G39" s="14">
        <f t="shared" si="0"/>
        <v>1500</v>
      </c>
    </row>
    <row r="40" spans="1:7" ht="12.75">
      <c r="A40" s="15" t="s">
        <v>115</v>
      </c>
      <c r="B40" s="14">
        <v>750</v>
      </c>
      <c r="G40" s="14">
        <f t="shared" si="0"/>
        <v>750</v>
      </c>
    </row>
    <row r="41" spans="1:7" ht="12.75">
      <c r="A41" s="15" t="s">
        <v>116</v>
      </c>
      <c r="B41" s="14">
        <v>500</v>
      </c>
      <c r="G41" s="14">
        <f t="shared" si="0"/>
        <v>500</v>
      </c>
    </row>
    <row r="42" spans="1:7" ht="12.75">
      <c r="A42" s="15" t="s">
        <v>117</v>
      </c>
      <c r="B42" s="14">
        <v>250</v>
      </c>
      <c r="G42" s="14">
        <f t="shared" si="0"/>
        <v>250</v>
      </c>
    </row>
    <row r="43" spans="1:7" ht="12.75">
      <c r="A43" s="15" t="s">
        <v>29</v>
      </c>
      <c r="G43" s="14">
        <f t="shared" si="0"/>
        <v>0</v>
      </c>
    </row>
    <row r="44" spans="1:7" ht="12.75">
      <c r="A44" s="15" t="s">
        <v>30</v>
      </c>
      <c r="B44" s="14">
        <v>1000</v>
      </c>
      <c r="D44" s="14">
        <v>100</v>
      </c>
      <c r="G44" s="14">
        <f t="shared" si="0"/>
        <v>1100</v>
      </c>
    </row>
    <row r="45" spans="1:7" ht="12.75">
      <c r="A45" s="15" t="s">
        <v>79</v>
      </c>
      <c r="F45" s="14">
        <v>250</v>
      </c>
      <c r="G45" s="14">
        <f t="shared" si="0"/>
        <v>250</v>
      </c>
    </row>
    <row r="46" spans="1:7" ht="12.75">
      <c r="A46" s="15" t="s">
        <v>32</v>
      </c>
      <c r="B46" s="14">
        <v>1200</v>
      </c>
      <c r="G46" s="14">
        <f t="shared" si="0"/>
        <v>1200</v>
      </c>
    </row>
    <row r="47" spans="1:7" ht="12.75">
      <c r="A47" s="15" t="s">
        <v>31</v>
      </c>
      <c r="B47" s="14">
        <v>1200</v>
      </c>
      <c r="G47" s="14">
        <f t="shared" si="0"/>
        <v>1200</v>
      </c>
    </row>
    <row r="48" spans="1:7" ht="12.75">
      <c r="A48" s="15" t="s">
        <v>33</v>
      </c>
      <c r="B48" s="14">
        <v>200</v>
      </c>
      <c r="G48" s="14">
        <f t="shared" si="0"/>
        <v>200</v>
      </c>
    </row>
    <row r="49" spans="1:7" ht="12.75">
      <c r="A49" s="15" t="s">
        <v>75</v>
      </c>
      <c r="B49" s="14">
        <v>28000</v>
      </c>
      <c r="G49" s="14">
        <f t="shared" si="0"/>
        <v>28000</v>
      </c>
    </row>
    <row r="50" spans="1:7" ht="12.75">
      <c r="A50" s="15" t="s">
        <v>34</v>
      </c>
      <c r="B50" s="14">
        <v>200</v>
      </c>
      <c r="G50" s="14">
        <f t="shared" si="0"/>
        <v>200</v>
      </c>
    </row>
    <row r="51" spans="1:7" ht="12.75">
      <c r="A51" s="15" t="s">
        <v>80</v>
      </c>
      <c r="B51" s="14">
        <v>1000</v>
      </c>
      <c r="D51" s="14">
        <v>500</v>
      </c>
      <c r="G51" s="14">
        <f t="shared" si="0"/>
        <v>1500</v>
      </c>
    </row>
    <row r="52" spans="1:7" ht="12.75">
      <c r="A52" s="15" t="s">
        <v>35</v>
      </c>
      <c r="B52" s="14">
        <v>2500</v>
      </c>
      <c r="G52" s="14">
        <f t="shared" si="0"/>
        <v>2500</v>
      </c>
    </row>
    <row r="53" spans="1:7" ht="12.75">
      <c r="A53" s="15" t="s">
        <v>78</v>
      </c>
      <c r="B53" s="14">
        <v>200</v>
      </c>
      <c r="D53" s="14">
        <v>100</v>
      </c>
      <c r="G53" s="14">
        <f t="shared" si="0"/>
        <v>300</v>
      </c>
    </row>
    <row r="54" spans="1:7" ht="12.75">
      <c r="A54" s="15" t="s">
        <v>77</v>
      </c>
      <c r="B54" s="14">
        <f>SUM(B26:B53)</f>
        <v>99685.6</v>
      </c>
      <c r="C54" s="14">
        <f>SUM(C26:C53)</f>
        <v>0</v>
      </c>
      <c r="D54" s="14">
        <f>SUM(D26:D53)</f>
        <v>850</v>
      </c>
      <c r="E54" s="14">
        <f>SUM(E26:E53)</f>
        <v>2400</v>
      </c>
      <c r="F54" s="14">
        <f>SUM(F26:F53)</f>
        <v>12070</v>
      </c>
      <c r="G54" s="14">
        <f t="shared" si="0"/>
        <v>115005.6</v>
      </c>
    </row>
    <row r="55" spans="1:7" ht="12.75">
      <c r="A55" s="15" t="s">
        <v>76</v>
      </c>
      <c r="B55" s="14">
        <f>B18-B54</f>
        <v>-99685.6</v>
      </c>
      <c r="C55" s="14">
        <f>C18-C54</f>
        <v>0</v>
      </c>
      <c r="D55" s="14">
        <f>D18-D54</f>
        <v>-850</v>
      </c>
      <c r="E55" s="14">
        <f>E18-E54</f>
        <v>-2400</v>
      </c>
      <c r="F55" s="14">
        <f>F18-F54</f>
        <v>-12070</v>
      </c>
      <c r="G55" s="14">
        <f t="shared" si="0"/>
        <v>-115005.6</v>
      </c>
    </row>
  </sheetData>
  <printOptions gridLines="1"/>
  <pageMargins left="0.5" right="0.25" top="0.75" bottom="0.25" header="0.25" footer="0.5"/>
  <pageSetup horizontalDpi="600" verticalDpi="600" orientation="portrait" r:id="rId1"/>
  <headerFooter alignWithMargins="0">
    <oddHeader>&amp;CGREEN PARTY OF THE UNITED STATES
PARTY SUPPORT and SERVICES-Tier 1
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7109375" style="14" customWidth="1"/>
    <col min="2" max="2" width="10.421875" style="14" customWidth="1"/>
    <col min="3" max="3" width="10.28125" style="14" bestFit="1" customWidth="1"/>
    <col min="4" max="16384" width="9.140625" style="14" customWidth="1"/>
  </cols>
  <sheetData>
    <row r="1" spans="2:7" ht="12.75">
      <c r="B1" s="14" t="s">
        <v>121</v>
      </c>
      <c r="C1" s="14" t="s">
        <v>122</v>
      </c>
      <c r="D1" s="14" t="s">
        <v>124</v>
      </c>
      <c r="E1" s="14" t="s">
        <v>124</v>
      </c>
      <c r="F1" s="14" t="s">
        <v>127</v>
      </c>
      <c r="G1" s="14" t="s">
        <v>71</v>
      </c>
    </row>
    <row r="2" spans="2:7" ht="12.75">
      <c r="B2" s="14" t="s">
        <v>96</v>
      </c>
      <c r="C2" s="14" t="s">
        <v>123</v>
      </c>
      <c r="D2" s="14" t="s">
        <v>125</v>
      </c>
      <c r="E2" s="14" t="s">
        <v>126</v>
      </c>
      <c r="F2" s="14" t="s">
        <v>128</v>
      </c>
      <c r="G2" s="14" t="s">
        <v>118</v>
      </c>
    </row>
    <row r="4" ht="12.75">
      <c r="A4" s="15" t="s">
        <v>0</v>
      </c>
    </row>
    <row r="5" spans="1:7" ht="12.75">
      <c r="A5" s="15" t="s">
        <v>1</v>
      </c>
      <c r="G5" s="14">
        <f>SUM(B5:F5)</f>
        <v>0</v>
      </c>
    </row>
    <row r="6" spans="1:7" ht="12.75">
      <c r="A6" s="15" t="s">
        <v>2</v>
      </c>
      <c r="G6" s="14">
        <f aca="true" t="shared" si="0" ref="G6:G55">SUM(B6:F6)</f>
        <v>0</v>
      </c>
    </row>
    <row r="7" spans="1:7" ht="12.75">
      <c r="A7" s="15" t="s">
        <v>110</v>
      </c>
      <c r="G7" s="14">
        <f t="shared" si="0"/>
        <v>0</v>
      </c>
    </row>
    <row r="8" spans="1:7" ht="12.75">
      <c r="A8" s="15" t="s">
        <v>111</v>
      </c>
      <c r="G8" s="14">
        <f t="shared" si="0"/>
        <v>0</v>
      </c>
    </row>
    <row r="9" spans="1:7" ht="12.75">
      <c r="A9" s="15" t="s">
        <v>112</v>
      </c>
      <c r="G9" s="14">
        <f t="shared" si="0"/>
        <v>0</v>
      </c>
    </row>
    <row r="10" spans="1:7" ht="12.75">
      <c r="A10" s="15" t="s">
        <v>3</v>
      </c>
      <c r="D10" s="14">
        <v>6000</v>
      </c>
      <c r="G10" s="14">
        <f t="shared" si="0"/>
        <v>6000</v>
      </c>
    </row>
    <row r="11" spans="1:7" ht="12.75">
      <c r="A11" s="15" t="s">
        <v>4</v>
      </c>
      <c r="G11" s="14">
        <f t="shared" si="0"/>
        <v>0</v>
      </c>
    </row>
    <row r="12" spans="1:7" ht="12.75">
      <c r="A12" s="15" t="s">
        <v>5</v>
      </c>
      <c r="B12" s="14">
        <f>SUM(B5:B11)</f>
        <v>0</v>
      </c>
      <c r="C12" s="14">
        <f>SUM(C5:C11)</f>
        <v>0</v>
      </c>
      <c r="D12" s="14">
        <f>SUM(D5:D11)</f>
        <v>6000</v>
      </c>
      <c r="E12" s="14">
        <f>SUM(E5:E11)</f>
        <v>0</v>
      </c>
      <c r="F12" s="14">
        <f>SUM(F5:F11)</f>
        <v>0</v>
      </c>
      <c r="G12" s="14">
        <f t="shared" si="0"/>
        <v>6000</v>
      </c>
    </row>
    <row r="13" spans="1:7" ht="12.75">
      <c r="A13" s="15" t="s">
        <v>6</v>
      </c>
      <c r="G13" s="14">
        <f t="shared" si="0"/>
        <v>0</v>
      </c>
    </row>
    <row r="14" spans="1:7" ht="12.75">
      <c r="A14" s="15" t="s">
        <v>7</v>
      </c>
      <c r="G14" s="14">
        <f t="shared" si="0"/>
        <v>0</v>
      </c>
    </row>
    <row r="15" spans="1:7" ht="12.75">
      <c r="A15" s="15" t="s">
        <v>149</v>
      </c>
      <c r="G15" s="14">
        <f t="shared" si="0"/>
        <v>0</v>
      </c>
    </row>
    <row r="16" spans="1:7" ht="12.75">
      <c r="A16" s="15" t="s">
        <v>8</v>
      </c>
      <c r="G16" s="14">
        <f t="shared" si="0"/>
        <v>0</v>
      </c>
    </row>
    <row r="17" spans="1:7" ht="12.75">
      <c r="A17" s="15" t="s">
        <v>9</v>
      </c>
      <c r="G17" s="14">
        <f t="shared" si="0"/>
        <v>0</v>
      </c>
    </row>
    <row r="18" spans="1:7" ht="12.75">
      <c r="A18" s="16" t="s">
        <v>10</v>
      </c>
      <c r="B18" s="14">
        <f>SUM(B12-B14-B15-B16-B17)</f>
        <v>0</v>
      </c>
      <c r="C18" s="14">
        <f>SUM(C12-C14-C15-C16-C17)</f>
        <v>0</v>
      </c>
      <c r="D18" s="14">
        <f>SUM(D12-D14-D15-D16-D17)</f>
        <v>6000</v>
      </c>
      <c r="E18" s="14">
        <f>SUM(E12-E14-E15-E16-E17)</f>
        <v>0</v>
      </c>
      <c r="F18" s="14">
        <f>SUM(F12-F14-F15-F16-F17)</f>
        <v>0</v>
      </c>
      <c r="G18" s="14">
        <f t="shared" si="0"/>
        <v>6000</v>
      </c>
    </row>
    <row r="19" spans="1:7" ht="12.75">
      <c r="A19" s="15" t="s">
        <v>11</v>
      </c>
      <c r="G19" s="14">
        <f t="shared" si="0"/>
        <v>0</v>
      </c>
    </row>
    <row r="20" spans="1:7" ht="12.75">
      <c r="A20" s="15" t="s">
        <v>12</v>
      </c>
      <c r="G20" s="14">
        <f t="shared" si="0"/>
        <v>0</v>
      </c>
    </row>
    <row r="21" spans="1:7" ht="12.75">
      <c r="A21" s="15" t="s">
        <v>13</v>
      </c>
      <c r="G21" s="14">
        <f t="shared" si="0"/>
        <v>0</v>
      </c>
    </row>
    <row r="22" spans="1:7" ht="12.75">
      <c r="A22" s="15" t="s">
        <v>14</v>
      </c>
      <c r="G22" s="14">
        <f t="shared" si="0"/>
        <v>0</v>
      </c>
    </row>
    <row r="23" spans="1:7" ht="12.75">
      <c r="A23" s="15" t="s">
        <v>15</v>
      </c>
      <c r="G23" s="14">
        <f t="shared" si="0"/>
        <v>0</v>
      </c>
    </row>
    <row r="24" spans="1:7" ht="12.75">
      <c r="A24" s="15" t="s">
        <v>16</v>
      </c>
      <c r="B24" s="14">
        <f>+Staff!B34</f>
        <v>6000</v>
      </c>
      <c r="C24" s="14">
        <f>+Staff!B33</f>
        <v>7200</v>
      </c>
      <c r="D24" s="14">
        <f>+Staff!B36</f>
        <v>1600</v>
      </c>
      <c r="G24" s="14">
        <f t="shared" si="0"/>
        <v>14800</v>
      </c>
    </row>
    <row r="25" spans="1:7" ht="12.75">
      <c r="A25" s="15" t="s">
        <v>17</v>
      </c>
      <c r="B25" s="14">
        <f>+Staff!B35</f>
        <v>2400</v>
      </c>
      <c r="C25" s="14">
        <f>+Staff!B31</f>
        <v>6000</v>
      </c>
      <c r="G25" s="14">
        <f t="shared" si="0"/>
        <v>8400</v>
      </c>
    </row>
    <row r="26" spans="1:7" ht="12.75">
      <c r="A26" s="15" t="s">
        <v>18</v>
      </c>
      <c r="B26" s="14">
        <f>SUM(B20:B25)</f>
        <v>8400</v>
      </c>
      <c r="C26" s="14">
        <f>SUM(C20:C25)</f>
        <v>13200</v>
      </c>
      <c r="D26" s="14">
        <f>SUM(D20:D25)</f>
        <v>1600</v>
      </c>
      <c r="E26" s="14">
        <f>SUM(E20:E25)</f>
        <v>0</v>
      </c>
      <c r="F26" s="14">
        <f>SUM(F20:F25)</f>
        <v>0</v>
      </c>
      <c r="G26" s="14">
        <f t="shared" si="0"/>
        <v>23200</v>
      </c>
    </row>
    <row r="27" spans="1:7" ht="12.75">
      <c r="A27" s="15" t="s">
        <v>19</v>
      </c>
      <c r="G27" s="14">
        <f t="shared" si="0"/>
        <v>0</v>
      </c>
    </row>
    <row r="28" spans="1:7" ht="12.75">
      <c r="A28" s="15" t="s">
        <v>20</v>
      </c>
      <c r="B28" s="14">
        <v>1800</v>
      </c>
      <c r="G28" s="14">
        <f t="shared" si="0"/>
        <v>1800</v>
      </c>
    </row>
    <row r="29" spans="1:7" ht="12.75">
      <c r="A29" s="15" t="s">
        <v>21</v>
      </c>
      <c r="G29" s="14">
        <f t="shared" si="0"/>
        <v>0</v>
      </c>
    </row>
    <row r="30" spans="1:7" ht="12.75">
      <c r="A30" s="15" t="s">
        <v>114</v>
      </c>
      <c r="G30" s="14">
        <f t="shared" si="0"/>
        <v>0</v>
      </c>
    </row>
    <row r="31" spans="1:7" ht="12.75">
      <c r="A31" s="15" t="s">
        <v>113</v>
      </c>
      <c r="G31" s="14">
        <f t="shared" si="0"/>
        <v>0</v>
      </c>
    </row>
    <row r="32" spans="1:7" ht="12.75">
      <c r="A32" s="15" t="s">
        <v>22</v>
      </c>
      <c r="G32" s="14">
        <f t="shared" si="0"/>
        <v>0</v>
      </c>
    </row>
    <row r="33" spans="1:7" ht="12.75">
      <c r="A33" s="15" t="s">
        <v>23</v>
      </c>
      <c r="G33" s="14">
        <f t="shared" si="0"/>
        <v>0</v>
      </c>
    </row>
    <row r="34" spans="1:7" ht="12.75">
      <c r="A34" s="15" t="s">
        <v>24</v>
      </c>
      <c r="G34" s="14">
        <f t="shared" si="0"/>
        <v>0</v>
      </c>
    </row>
    <row r="35" spans="1:7" ht="12.75">
      <c r="A35" s="15" t="s">
        <v>73</v>
      </c>
      <c r="G35" s="14">
        <f t="shared" si="0"/>
        <v>0</v>
      </c>
    </row>
    <row r="36" spans="1:7" ht="12.75">
      <c r="A36" s="15" t="s">
        <v>25</v>
      </c>
      <c r="G36" s="14">
        <f t="shared" si="0"/>
        <v>0</v>
      </c>
    </row>
    <row r="37" spans="1:7" ht="12.75">
      <c r="A37" s="15" t="s">
        <v>26</v>
      </c>
      <c r="G37" s="14">
        <f t="shared" si="0"/>
        <v>0</v>
      </c>
    </row>
    <row r="38" spans="1:7" ht="12.75">
      <c r="A38" s="15" t="s">
        <v>27</v>
      </c>
      <c r="G38" s="14">
        <f t="shared" si="0"/>
        <v>0</v>
      </c>
    </row>
    <row r="39" spans="1:7" ht="12.75">
      <c r="A39" s="15" t="s">
        <v>28</v>
      </c>
      <c r="G39" s="14">
        <f t="shared" si="0"/>
        <v>0</v>
      </c>
    </row>
    <row r="40" spans="1:7" ht="12.75">
      <c r="A40" s="15" t="s">
        <v>115</v>
      </c>
      <c r="G40" s="14">
        <f t="shared" si="0"/>
        <v>0</v>
      </c>
    </row>
    <row r="41" spans="1:7" ht="12.75">
      <c r="A41" s="15" t="s">
        <v>116</v>
      </c>
      <c r="G41" s="14">
        <f t="shared" si="0"/>
        <v>0</v>
      </c>
    </row>
    <row r="42" spans="1:7" ht="12.75">
      <c r="A42" s="15" t="s">
        <v>117</v>
      </c>
      <c r="G42" s="14">
        <f t="shared" si="0"/>
        <v>0</v>
      </c>
    </row>
    <row r="43" spans="1:7" ht="12.75">
      <c r="A43" s="15" t="s">
        <v>29</v>
      </c>
      <c r="G43" s="14">
        <f t="shared" si="0"/>
        <v>0</v>
      </c>
    </row>
    <row r="44" spans="1:7" ht="12.75">
      <c r="A44" s="15" t="s">
        <v>30</v>
      </c>
      <c r="D44" s="14">
        <v>6950</v>
      </c>
      <c r="G44" s="14">
        <f t="shared" si="0"/>
        <v>6950</v>
      </c>
    </row>
    <row r="45" spans="1:7" ht="12.75">
      <c r="A45" s="15" t="s">
        <v>79</v>
      </c>
      <c r="G45" s="14">
        <f t="shared" si="0"/>
        <v>0</v>
      </c>
    </row>
    <row r="46" spans="1:7" ht="12.75">
      <c r="A46" s="15" t="s">
        <v>32</v>
      </c>
      <c r="D46" s="14">
        <f>3520+800+2000</f>
        <v>6320</v>
      </c>
      <c r="G46" s="14">
        <f t="shared" si="0"/>
        <v>6320</v>
      </c>
    </row>
    <row r="47" spans="1:7" ht="12.75">
      <c r="A47" s="15" t="s">
        <v>31</v>
      </c>
      <c r="G47" s="14">
        <f t="shared" si="0"/>
        <v>0</v>
      </c>
    </row>
    <row r="48" spans="1:7" ht="12.75">
      <c r="A48" s="15" t="s">
        <v>33</v>
      </c>
      <c r="G48" s="14">
        <f t="shared" si="0"/>
        <v>0</v>
      </c>
    </row>
    <row r="49" spans="1:7" ht="12.75">
      <c r="A49" s="15" t="s">
        <v>75</v>
      </c>
      <c r="G49" s="14">
        <f t="shared" si="0"/>
        <v>0</v>
      </c>
    </row>
    <row r="50" spans="1:7" ht="12.75">
      <c r="A50" s="15" t="s">
        <v>34</v>
      </c>
      <c r="G50" s="14">
        <f t="shared" si="0"/>
        <v>0</v>
      </c>
    </row>
    <row r="51" spans="1:7" ht="12.75">
      <c r="A51" s="15" t="s">
        <v>80</v>
      </c>
      <c r="B51" s="14" t="s">
        <v>74</v>
      </c>
      <c r="G51" s="14">
        <f t="shared" si="0"/>
        <v>0</v>
      </c>
    </row>
    <row r="52" spans="1:7" ht="12.75">
      <c r="A52" s="15" t="s">
        <v>35</v>
      </c>
      <c r="G52" s="14">
        <f t="shared" si="0"/>
        <v>0</v>
      </c>
    </row>
    <row r="53" spans="1:7" ht="12.75">
      <c r="A53" s="15" t="s">
        <v>78</v>
      </c>
      <c r="G53" s="14">
        <f t="shared" si="0"/>
        <v>0</v>
      </c>
    </row>
    <row r="54" spans="1:7" ht="12.75">
      <c r="A54" s="15" t="s">
        <v>77</v>
      </c>
      <c r="B54" s="14">
        <f>SUM(B26:B53)</f>
        <v>10200</v>
      </c>
      <c r="C54" s="14">
        <f>SUM(C26:C53)</f>
        <v>13200</v>
      </c>
      <c r="D54" s="14">
        <f>SUM(D26:D53)</f>
        <v>14870</v>
      </c>
      <c r="E54" s="14">
        <f>SUM(E26:E53)</f>
        <v>0</v>
      </c>
      <c r="F54" s="14">
        <f>SUM(F26:F53)</f>
        <v>0</v>
      </c>
      <c r="G54" s="14">
        <f t="shared" si="0"/>
        <v>38270</v>
      </c>
    </row>
    <row r="55" spans="1:7" ht="12.75">
      <c r="A55" s="15" t="s">
        <v>76</v>
      </c>
      <c r="B55" s="14">
        <f>B18-B54</f>
        <v>-10200</v>
      </c>
      <c r="C55" s="14">
        <f>C18-C54</f>
        <v>-13200</v>
      </c>
      <c r="D55" s="14">
        <f>D18-D54</f>
        <v>-8870</v>
      </c>
      <c r="E55" s="14">
        <f>E18-E54</f>
        <v>0</v>
      </c>
      <c r="F55" s="14">
        <f>F18-F54</f>
        <v>0</v>
      </c>
      <c r="G55" s="14">
        <f t="shared" si="0"/>
        <v>-32270</v>
      </c>
    </row>
  </sheetData>
  <printOptions gridLines="1"/>
  <pageMargins left="0.5" right="0.25" top="0.75" bottom="0.25" header="0.25" footer="0.5"/>
  <pageSetup horizontalDpi="300" verticalDpi="300" orientation="portrait" r:id="rId1"/>
  <headerFooter alignWithMargins="0">
    <oddHeader>&amp;CGREEN PARTY OF THE UNITED STATES
PUBLIC RELALTIONS-Tier 1
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7109375" style="0" customWidth="1"/>
    <col min="2" max="2" width="10.28125" style="0" customWidth="1"/>
    <col min="7" max="7" width="11.421875" style="0" customWidth="1"/>
  </cols>
  <sheetData>
    <row r="1" spans="2:7" ht="12.75">
      <c r="B1" t="s">
        <v>93</v>
      </c>
      <c r="C1" t="s">
        <v>129</v>
      </c>
      <c r="D1" t="s">
        <v>131</v>
      </c>
      <c r="E1" t="s">
        <v>132</v>
      </c>
      <c r="F1" t="s">
        <v>133</v>
      </c>
      <c r="G1" t="s">
        <v>135</v>
      </c>
    </row>
    <row r="2" spans="2:7" ht="12.75">
      <c r="B2" t="s">
        <v>130</v>
      </c>
      <c r="C2" t="s">
        <v>130</v>
      </c>
      <c r="D2" t="s">
        <v>130</v>
      </c>
      <c r="E2" t="s">
        <v>130</v>
      </c>
      <c r="F2" t="s">
        <v>134</v>
      </c>
      <c r="G2" t="s">
        <v>118</v>
      </c>
    </row>
    <row r="4" ht="12.75">
      <c r="A4" s="2" t="s">
        <v>0</v>
      </c>
    </row>
    <row r="5" spans="1:7" ht="12.75">
      <c r="A5" s="2" t="s">
        <v>1</v>
      </c>
      <c r="G5">
        <f>SUM(B5:F5)</f>
        <v>0</v>
      </c>
    </row>
    <row r="6" spans="1:7" ht="12.75">
      <c r="A6" s="2" t="s">
        <v>2</v>
      </c>
      <c r="G6">
        <f aca="true" t="shared" si="0" ref="G6:G55">SUM(B6:F6)</f>
        <v>0</v>
      </c>
    </row>
    <row r="7" spans="1:7" ht="12.75">
      <c r="A7" s="2" t="s">
        <v>110</v>
      </c>
      <c r="G7">
        <f t="shared" si="0"/>
        <v>0</v>
      </c>
    </row>
    <row r="8" spans="1:7" ht="12.75">
      <c r="A8" s="2" t="s">
        <v>111</v>
      </c>
      <c r="G8">
        <f t="shared" si="0"/>
        <v>0</v>
      </c>
    </row>
    <row r="9" spans="1:7" ht="12.75">
      <c r="A9" s="2" t="s">
        <v>112</v>
      </c>
      <c r="G9">
        <f t="shared" si="0"/>
        <v>0</v>
      </c>
    </row>
    <row r="10" spans="1:7" ht="12.75">
      <c r="A10" s="2" t="s">
        <v>3</v>
      </c>
      <c r="G10">
        <f t="shared" si="0"/>
        <v>0</v>
      </c>
    </row>
    <row r="11" spans="1:7" ht="12.75">
      <c r="A11" s="2" t="s">
        <v>4</v>
      </c>
      <c r="G11">
        <f t="shared" si="0"/>
        <v>0</v>
      </c>
    </row>
    <row r="12" spans="1:7" ht="12.75">
      <c r="A12" s="2" t="s">
        <v>5</v>
      </c>
      <c r="B12">
        <f>SUM(B5:B11)</f>
        <v>0</v>
      </c>
      <c r="C12">
        <f>SUM(C5:C11)</f>
        <v>0</v>
      </c>
      <c r="D12">
        <f>SUM(D5:D11)</f>
        <v>0</v>
      </c>
      <c r="E12">
        <f>SUM(E5:E11)</f>
        <v>0</v>
      </c>
      <c r="F12">
        <f>SUM(F5:F11)</f>
        <v>0</v>
      </c>
      <c r="G12">
        <f t="shared" si="0"/>
        <v>0</v>
      </c>
    </row>
    <row r="13" ht="12.75">
      <c r="A13" s="2" t="s">
        <v>6</v>
      </c>
    </row>
    <row r="14" spans="1:7" ht="12.75">
      <c r="A14" s="2" t="s">
        <v>7</v>
      </c>
      <c r="G14">
        <f t="shared" si="0"/>
        <v>0</v>
      </c>
    </row>
    <row r="15" spans="1:7" ht="12.75">
      <c r="A15" s="2" t="s">
        <v>149</v>
      </c>
      <c r="G15">
        <f t="shared" si="0"/>
        <v>0</v>
      </c>
    </row>
    <row r="16" spans="1:7" ht="12.75">
      <c r="A16" s="2" t="s">
        <v>8</v>
      </c>
      <c r="G16">
        <f t="shared" si="0"/>
        <v>0</v>
      </c>
    </row>
    <row r="17" spans="1:7" ht="12.75">
      <c r="A17" s="2" t="s">
        <v>9</v>
      </c>
      <c r="G17">
        <f t="shared" si="0"/>
        <v>0</v>
      </c>
    </row>
    <row r="18" spans="1:7" ht="12.75">
      <c r="A18" s="1" t="s">
        <v>10</v>
      </c>
      <c r="B18">
        <f>SUM(B12-B14-B15-B16-B17)</f>
        <v>0</v>
      </c>
      <c r="C18">
        <f>SUM(C12-C14-C15-C16-C17)</f>
        <v>0</v>
      </c>
      <c r="D18">
        <f>SUM(D12-D14-D15-D16-D17)</f>
        <v>0</v>
      </c>
      <c r="E18">
        <f>SUM(E12-E14-E15-E16-E17)</f>
        <v>0</v>
      </c>
      <c r="F18">
        <f>SUM(F12-F14-F15-F16-F17)</f>
        <v>0</v>
      </c>
      <c r="G18">
        <f t="shared" si="0"/>
        <v>0</v>
      </c>
    </row>
    <row r="19" ht="12.75">
      <c r="A19" s="2" t="s">
        <v>11</v>
      </c>
    </row>
    <row r="20" spans="1:7" ht="12.75">
      <c r="A20" s="2" t="s">
        <v>12</v>
      </c>
      <c r="G20">
        <f t="shared" si="0"/>
        <v>0</v>
      </c>
    </row>
    <row r="21" spans="1:7" ht="12.75">
      <c r="A21" s="2" t="s">
        <v>13</v>
      </c>
      <c r="G21">
        <f t="shared" si="0"/>
        <v>0</v>
      </c>
    </row>
    <row r="22" spans="1:7" ht="12.75">
      <c r="A22" s="2" t="s">
        <v>14</v>
      </c>
      <c r="G22">
        <f t="shared" si="0"/>
        <v>0</v>
      </c>
    </row>
    <row r="23" spans="1:7" ht="12.75">
      <c r="A23" s="2" t="s">
        <v>15</v>
      </c>
      <c r="G23">
        <f t="shared" si="0"/>
        <v>0</v>
      </c>
    </row>
    <row r="24" spans="1:7" ht="12.75">
      <c r="A24" s="2" t="s">
        <v>16</v>
      </c>
      <c r="G24">
        <f t="shared" si="0"/>
        <v>0</v>
      </c>
    </row>
    <row r="25" spans="1:7" ht="12.75">
      <c r="A25" s="2" t="s">
        <v>17</v>
      </c>
      <c r="G25">
        <f t="shared" si="0"/>
        <v>0</v>
      </c>
    </row>
    <row r="26" spans="1:7" ht="12.75">
      <c r="A26" s="2" t="s">
        <v>18</v>
      </c>
      <c r="B26">
        <f>SUM(B20:B25)</f>
        <v>0</v>
      </c>
      <c r="C26">
        <f>SUM(C20:C25)</f>
        <v>0</v>
      </c>
      <c r="D26">
        <f>SUM(D20:D25)</f>
        <v>0</v>
      </c>
      <c r="E26">
        <f>SUM(E20:E25)</f>
        <v>0</v>
      </c>
      <c r="F26">
        <f>SUM(F20:F25)</f>
        <v>0</v>
      </c>
      <c r="G26">
        <f t="shared" si="0"/>
        <v>0</v>
      </c>
    </row>
    <row r="27" spans="1:7" ht="12.75">
      <c r="A27" s="2" t="s">
        <v>19</v>
      </c>
      <c r="G27">
        <f t="shared" si="0"/>
        <v>0</v>
      </c>
    </row>
    <row r="28" spans="1:7" ht="12.75">
      <c r="A28" s="2" t="s">
        <v>20</v>
      </c>
      <c r="G28">
        <f t="shared" si="0"/>
        <v>0</v>
      </c>
    </row>
    <row r="29" spans="1:7" ht="12.75">
      <c r="A29" s="2" t="s">
        <v>21</v>
      </c>
      <c r="G29">
        <f t="shared" si="0"/>
        <v>0</v>
      </c>
    </row>
    <row r="30" ht="12.75">
      <c r="A30" s="2" t="s">
        <v>114</v>
      </c>
    </row>
    <row r="31" spans="1:7" ht="12.75">
      <c r="A31" s="2" t="s">
        <v>113</v>
      </c>
      <c r="G31">
        <f t="shared" si="0"/>
        <v>0</v>
      </c>
    </row>
    <row r="32" spans="1:7" ht="12.75">
      <c r="A32" s="2" t="s">
        <v>22</v>
      </c>
      <c r="G32">
        <f t="shared" si="0"/>
        <v>0</v>
      </c>
    </row>
    <row r="33" spans="1:7" ht="12.75">
      <c r="A33" s="2" t="s">
        <v>23</v>
      </c>
      <c r="G33">
        <f t="shared" si="0"/>
        <v>0</v>
      </c>
    </row>
    <row r="34" spans="1:7" ht="12.75">
      <c r="A34" s="2" t="s">
        <v>24</v>
      </c>
      <c r="G34">
        <f t="shared" si="0"/>
        <v>0</v>
      </c>
    </row>
    <row r="35" ht="12.75">
      <c r="A35" s="2" t="s">
        <v>73</v>
      </c>
    </row>
    <row r="36" ht="12.75">
      <c r="A36" s="2" t="s">
        <v>25</v>
      </c>
    </row>
    <row r="37" spans="1:7" ht="12.75">
      <c r="A37" s="2" t="s">
        <v>26</v>
      </c>
      <c r="G37">
        <f t="shared" si="0"/>
        <v>0</v>
      </c>
    </row>
    <row r="38" spans="1:7" ht="12.75">
      <c r="A38" s="2" t="s">
        <v>27</v>
      </c>
      <c r="G38">
        <f t="shared" si="0"/>
        <v>0</v>
      </c>
    </row>
    <row r="39" spans="1:7" ht="12.75">
      <c r="A39" s="2" t="s">
        <v>28</v>
      </c>
      <c r="G39">
        <f t="shared" si="0"/>
        <v>0</v>
      </c>
    </row>
    <row r="40" spans="1:7" ht="12.75">
      <c r="A40" s="2" t="s">
        <v>115</v>
      </c>
      <c r="G40">
        <f>SUM(B40:F40)</f>
        <v>0</v>
      </c>
    </row>
    <row r="41" spans="1:7" ht="12.75">
      <c r="A41" s="2" t="s">
        <v>116</v>
      </c>
      <c r="G41">
        <f t="shared" si="0"/>
        <v>0</v>
      </c>
    </row>
    <row r="42" spans="1:7" ht="12.75">
      <c r="A42" s="2" t="s">
        <v>117</v>
      </c>
      <c r="G42">
        <f t="shared" si="0"/>
        <v>0</v>
      </c>
    </row>
    <row r="43" spans="1:7" ht="12.75">
      <c r="A43" s="2" t="s">
        <v>29</v>
      </c>
      <c r="G43">
        <f t="shared" si="0"/>
        <v>0</v>
      </c>
    </row>
    <row r="44" spans="1:7" ht="12.75">
      <c r="A44" s="2" t="s">
        <v>30</v>
      </c>
      <c r="G44">
        <f t="shared" si="0"/>
        <v>0</v>
      </c>
    </row>
    <row r="45" spans="1:7" ht="12.75">
      <c r="A45" s="2" t="s">
        <v>79</v>
      </c>
      <c r="G45">
        <f t="shared" si="0"/>
        <v>0</v>
      </c>
    </row>
    <row r="46" spans="1:7" ht="12.75">
      <c r="A46" s="2" t="s">
        <v>32</v>
      </c>
      <c r="G46">
        <f t="shared" si="0"/>
        <v>0</v>
      </c>
    </row>
    <row r="47" spans="1:7" ht="12.75">
      <c r="A47" s="2" t="s">
        <v>31</v>
      </c>
      <c r="G47">
        <f t="shared" si="0"/>
        <v>0</v>
      </c>
    </row>
    <row r="48" spans="1:7" ht="12.75">
      <c r="A48" s="2" t="s">
        <v>33</v>
      </c>
      <c r="G48">
        <f t="shared" si="0"/>
        <v>0</v>
      </c>
    </row>
    <row r="49" spans="1:7" ht="12.75">
      <c r="A49" s="2" t="s">
        <v>75</v>
      </c>
      <c r="G49">
        <f t="shared" si="0"/>
        <v>0</v>
      </c>
    </row>
    <row r="50" spans="1:7" ht="12.75">
      <c r="A50" s="2" t="s">
        <v>34</v>
      </c>
      <c r="G50">
        <f t="shared" si="0"/>
        <v>0</v>
      </c>
    </row>
    <row r="51" spans="1:7" ht="12.75">
      <c r="A51" s="2" t="s">
        <v>80</v>
      </c>
      <c r="B51" t="s">
        <v>74</v>
      </c>
      <c r="G51">
        <f t="shared" si="0"/>
        <v>0</v>
      </c>
    </row>
    <row r="52" spans="1:7" ht="12.75">
      <c r="A52" s="2" t="s">
        <v>35</v>
      </c>
      <c r="G52">
        <f t="shared" si="0"/>
        <v>0</v>
      </c>
    </row>
    <row r="53" spans="1:7" ht="12.75">
      <c r="A53" s="2" t="s">
        <v>78</v>
      </c>
      <c r="B53">
        <v>500</v>
      </c>
      <c r="C53">
        <v>500</v>
      </c>
      <c r="D53">
        <v>500</v>
      </c>
      <c r="E53">
        <v>500</v>
      </c>
      <c r="F53">
        <v>500</v>
      </c>
      <c r="G53">
        <f t="shared" si="0"/>
        <v>2500</v>
      </c>
    </row>
    <row r="54" spans="1:7" ht="12.75">
      <c r="A54" s="2" t="s">
        <v>77</v>
      </c>
      <c r="B54">
        <f>SUM(B26:B53)</f>
        <v>500</v>
      </c>
      <c r="C54">
        <f>SUM(C26:C53)</f>
        <v>500</v>
      </c>
      <c r="D54">
        <f>SUM(D26:D53)</f>
        <v>500</v>
      </c>
      <c r="E54">
        <f>SUM(E26:E53)</f>
        <v>500</v>
      </c>
      <c r="F54">
        <f>SUM(F26:F53)</f>
        <v>500</v>
      </c>
      <c r="G54">
        <f t="shared" si="0"/>
        <v>2500</v>
      </c>
    </row>
    <row r="55" spans="1:7" ht="12.75">
      <c r="A55" s="2" t="s">
        <v>76</v>
      </c>
      <c r="B55">
        <f>B18-B54</f>
        <v>-500</v>
      </c>
      <c r="C55">
        <f>C18-C54</f>
        <v>-500</v>
      </c>
      <c r="D55">
        <f>D18-D54</f>
        <v>-500</v>
      </c>
      <c r="E55">
        <f>E18-E54</f>
        <v>-500</v>
      </c>
      <c r="F55">
        <f>F18-F54</f>
        <v>-500</v>
      </c>
      <c r="G55">
        <f t="shared" si="0"/>
        <v>-2500</v>
      </c>
    </row>
  </sheetData>
  <printOptions gridLines="1"/>
  <pageMargins left="0.5" right="0.25" top="0.75" bottom="0.25" header="0.25" footer="0.5"/>
  <pageSetup horizontalDpi="300" verticalDpi="300" orientation="portrait" r:id="rId1"/>
  <headerFooter alignWithMargins="0">
    <oddHeader>&amp;CGREEN PARTY OF THE UNITED STATES
DIVERISTY and ISSUES-Tier 1
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20.140625" style="3" customWidth="1"/>
    <col min="3" max="3" width="21.28125" style="3" customWidth="1"/>
  </cols>
  <sheetData>
    <row r="1" spans="1:3" s="5" customFormat="1" ht="12.75">
      <c r="A1" s="5" t="s">
        <v>181</v>
      </c>
      <c r="B1" s="6" t="s">
        <v>177</v>
      </c>
      <c r="C1" s="6" t="s">
        <v>176</v>
      </c>
    </row>
    <row r="4" spans="1:2" ht="12.75">
      <c r="A4" t="s">
        <v>183</v>
      </c>
      <c r="B4" s="3">
        <v>48000</v>
      </c>
    </row>
    <row r="5" spans="1:3" ht="12.75">
      <c r="A5" t="s">
        <v>67</v>
      </c>
      <c r="C5" s="3">
        <f>+B4*0.8</f>
        <v>38400</v>
      </c>
    </row>
    <row r="6" spans="1:3" ht="12.75">
      <c r="A6" t="s">
        <v>171</v>
      </c>
      <c r="C6" s="3">
        <f>+B4*0.1</f>
        <v>4800</v>
      </c>
    </row>
    <row r="7" spans="1:3" ht="12.75">
      <c r="A7" t="s">
        <v>172</v>
      </c>
      <c r="C7" s="3">
        <f>+B4*0.1</f>
        <v>4800</v>
      </c>
    </row>
    <row r="8" ht="12.75">
      <c r="C8" s="4" t="s">
        <v>173</v>
      </c>
    </row>
    <row r="9" ht="12.75">
      <c r="C9" s="3">
        <f>SUM(C5:C8)</f>
        <v>48000</v>
      </c>
    </row>
    <row r="10" ht="12.75">
      <c r="C10" s="4" t="s">
        <v>166</v>
      </c>
    </row>
    <row r="12" spans="1:2" ht="12.75">
      <c r="A12" t="s">
        <v>184</v>
      </c>
      <c r="B12" s="3">
        <v>48000</v>
      </c>
    </row>
    <row r="13" spans="1:3" ht="12.75">
      <c r="A13" t="s">
        <v>162</v>
      </c>
      <c r="C13" s="3">
        <f>+B12*0.5</f>
        <v>24000</v>
      </c>
    </row>
    <row r="14" spans="1:3" ht="12.75">
      <c r="A14" t="s">
        <v>168</v>
      </c>
      <c r="C14" s="3">
        <f>+B12*0.1</f>
        <v>4800</v>
      </c>
    </row>
    <row r="15" spans="1:3" ht="12.75">
      <c r="A15" t="s">
        <v>169</v>
      </c>
      <c r="C15" s="3">
        <f>+B12*0.1</f>
        <v>4800</v>
      </c>
    </row>
    <row r="16" spans="1:3" ht="12.75">
      <c r="A16" t="s">
        <v>170</v>
      </c>
      <c r="C16" s="4">
        <f>+B12*0.2</f>
        <v>9600</v>
      </c>
    </row>
    <row r="17" spans="1:3" ht="12.75">
      <c r="A17" t="s">
        <v>175</v>
      </c>
      <c r="C17" s="4">
        <f>+B12*0.1</f>
        <v>4800</v>
      </c>
    </row>
    <row r="18" ht="12.75">
      <c r="C18" s="4" t="s">
        <v>173</v>
      </c>
    </row>
    <row r="19" ht="12.75">
      <c r="C19" s="4">
        <f>SUM(C13:C18)</f>
        <v>48000</v>
      </c>
    </row>
    <row r="20" spans="2:3" ht="12.75">
      <c r="B20" s="4"/>
      <c r="C20" s="4" t="s">
        <v>166</v>
      </c>
    </row>
    <row r="22" spans="1:2" ht="12.75">
      <c r="A22" t="s">
        <v>189</v>
      </c>
      <c r="B22" s="4">
        <f>+C26</f>
        <v>6000</v>
      </c>
    </row>
    <row r="23" spans="1:3" ht="12.75">
      <c r="A23" t="s">
        <v>188</v>
      </c>
      <c r="B23" s="4"/>
      <c r="C23" s="17">
        <f>12*500</f>
        <v>6000</v>
      </c>
    </row>
    <row r="24" ht="12.75">
      <c r="B24" s="4"/>
    </row>
    <row r="25" ht="12.75">
      <c r="C25" s="4" t="s">
        <v>173</v>
      </c>
    </row>
    <row r="26" ht="12.75">
      <c r="C26" s="3">
        <f>SUM(C22:C25)</f>
        <v>6000</v>
      </c>
    </row>
    <row r="27" ht="12.75">
      <c r="C27" s="4" t="s">
        <v>166</v>
      </c>
    </row>
    <row r="30" spans="1:2" ht="12.75">
      <c r="A30" t="s">
        <v>165</v>
      </c>
      <c r="B30" s="3">
        <v>6000</v>
      </c>
    </row>
    <row r="31" spans="1:2" ht="12.75">
      <c r="A31" t="s">
        <v>186</v>
      </c>
      <c r="B31" s="3">
        <f>500*12</f>
        <v>6000</v>
      </c>
    </row>
    <row r="32" spans="1:2" ht="12.75">
      <c r="A32" t="s">
        <v>164</v>
      </c>
      <c r="B32" s="3">
        <v>10800</v>
      </c>
    </row>
    <row r="33" spans="1:2" ht="12.75">
      <c r="A33" t="s">
        <v>182</v>
      </c>
      <c r="B33" s="3">
        <v>7200</v>
      </c>
    </row>
    <row r="34" spans="1:2" ht="12.75">
      <c r="A34" t="s">
        <v>185</v>
      </c>
      <c r="B34" s="3">
        <v>6000</v>
      </c>
    </row>
    <row r="35" spans="1:2" ht="12.75">
      <c r="A35" t="s">
        <v>167</v>
      </c>
      <c r="B35" s="3">
        <v>2400</v>
      </c>
    </row>
    <row r="36" spans="1:2" ht="12.75">
      <c r="A36" t="s">
        <v>174</v>
      </c>
      <c r="B36" s="3">
        <v>1600</v>
      </c>
    </row>
    <row r="38" spans="1:2" ht="12.75">
      <c r="A38" t="s">
        <v>190</v>
      </c>
      <c r="B38" s="3">
        <v>1600</v>
      </c>
    </row>
    <row r="40" spans="1:2" ht="12.75">
      <c r="A40" t="s">
        <v>196</v>
      </c>
      <c r="B40" s="3">
        <v>2000</v>
      </c>
    </row>
    <row r="41" spans="1:2" ht="12.75">
      <c r="A41" t="s">
        <v>197</v>
      </c>
      <c r="B41" s="3">
        <v>500</v>
      </c>
    </row>
    <row r="42" spans="1:2" ht="12.75">
      <c r="A42" t="s">
        <v>198</v>
      </c>
      <c r="B42" s="3">
        <v>1500</v>
      </c>
    </row>
    <row r="44" ht="12.75">
      <c r="B44" s="7" t="s">
        <v>163</v>
      </c>
    </row>
    <row r="45" spans="1:2" ht="12.75">
      <c r="A45" t="s">
        <v>118</v>
      </c>
      <c r="B45" s="3">
        <f>SUM(B1:B44)</f>
        <v>147600</v>
      </c>
    </row>
    <row r="46" ht="12.75">
      <c r="B46" s="7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Malkan</cp:lastModifiedBy>
  <cp:lastPrinted>2005-11-10T21:10:54Z</cp:lastPrinted>
  <dcterms:created xsi:type="dcterms:W3CDTF">2005-10-05T13:58:32Z</dcterms:created>
  <dcterms:modified xsi:type="dcterms:W3CDTF">2005-11-16T02:05:56Z</dcterms:modified>
  <cp:category/>
  <cp:version/>
  <cp:contentType/>
  <cp:contentStatus/>
</cp:coreProperties>
</file>